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ints-nas\Uprava za sport\__SEKTOR_ZA_RAZVOJ_SPORTA\_SLUZBA_ZA_PROGRAME_KSO_I_NSS\VELIKE SPORTSKE MANIFESTACIJE 2026\OBJAVA konačna dokumentacija 4.9.- 6.10.2025\"/>
    </mc:Choice>
  </mc:AlternateContent>
  <bookViews>
    <workbookView xWindow="0" yWindow="0" windowWidth="28800" windowHeight="12300" firstSheet="1" activeTab="2"/>
  </bookViews>
  <sheets>
    <sheet name="TROŠKOVI" sheetId="7" state="hidden" r:id="rId1"/>
    <sheet name="UPUTE" sheetId="5" r:id="rId2"/>
    <sheet name="Podaci o korisniku" sheetId="4" r:id="rId3"/>
    <sheet name="ODOBRENI Obrazac proračuna" sheetId="10" r:id="rId4"/>
    <sheet name="POPIS RAČUNA" sheetId="11" r:id="rId5"/>
  </sheets>
  <definedNames>
    <definedName name="_xlnm._FilterDatabase" localSheetId="4" hidden="1">'POPIS RAČUNA'!$A$13:$I$173</definedName>
    <definedName name="EDUKATIVNE_AKTIVNOSTI">TROŠKOVI!$H$2:$H$6</definedName>
    <definedName name="KOTIZACIJE_NAJAM_PROSTORA_OSIGURANJE_SPORTAŠA_ORGANIZACIJA_SLUŽBENE_ODORE">TROŠKOVI!$J$2:$J$11</definedName>
    <definedName name="OSIGURANJE_MEDICINSKE_SLUŽBE_ZDRAVSTVENA_ZAŠTITA_ANTIDOPING_DIPLOME_PLAKETE_PEHARI_MEDALJE">TROŠKOVI!$I$2:$I$11</definedName>
    <definedName name="OSTALI_TROŠKOVI">TROŠKOVI!$L$2:$L$31</definedName>
    <definedName name="PRIJEVOZ_sportaša_timova_delagata_i_volontera">TROŠKOVI!$F$2:$F$8</definedName>
    <definedName name="SMJEŠTAJ_I_PREHRANA_sportaša_i_stručnih_timova">TROŠKOVI!$C$2:$C$8</definedName>
    <definedName name="SMJEŠTAJ_I_PREHRANA_sudaca_i_delegata">TROŠKOVI!$D$2:$D$8</definedName>
    <definedName name="SMJEŠTAJ_I_PREHRANA_volontera">TROŠKOVI!$E$2:$E$8</definedName>
    <definedName name="SPORTSKA_OPREMA_SPORTSKI_REKVIZITI_OSTALA_OPREMA_SANACIJA_I_ADAPTACIJA_SPORTSKE_INFRASTRUKTURE">TROŠKOVI!$G$2:$G$11</definedName>
    <definedName name="TROŠKOVI_PROMIDŽBE_I_OGLAŠAVANJA">TROŠKOVI!$K$2:$K$11</definedName>
    <definedName name="VRSTA_TROŠKA">TROŠKOVI!$C$1:$L$1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1" i="10" l="1"/>
  <c r="F162" i="10"/>
  <c r="E17" i="10" l="1"/>
  <c r="C2" i="7" l="1"/>
  <c r="G7" i="11"/>
  <c r="G5" i="11"/>
  <c r="F1" i="11"/>
  <c r="G57" i="10" s="1"/>
  <c r="E5" i="11"/>
  <c r="E3" i="11"/>
  <c r="E7" i="11"/>
  <c r="C183" i="10"/>
  <c r="L30" i="7"/>
  <c r="L31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2" i="7"/>
  <c r="G124" i="10" l="1"/>
  <c r="I124" i="10" s="1"/>
  <c r="G133" i="10"/>
  <c r="I133" i="10" s="1"/>
  <c r="G143" i="10"/>
  <c r="I143" i="10" s="1"/>
  <c r="G150" i="10"/>
  <c r="I150" i="10" s="1"/>
  <c r="G128" i="10"/>
  <c r="I128" i="10" s="1"/>
  <c r="G126" i="10"/>
  <c r="I126" i="10" s="1"/>
  <c r="G145" i="10"/>
  <c r="I145" i="10" s="1"/>
  <c r="G125" i="10"/>
  <c r="I125" i="10" s="1"/>
  <c r="G144" i="10"/>
  <c r="I144" i="10" s="1"/>
  <c r="G153" i="10"/>
  <c r="I153" i="10" s="1"/>
  <c r="G152" i="10"/>
  <c r="I152" i="10" s="1"/>
  <c r="G142" i="10"/>
  <c r="I142" i="10" s="1"/>
  <c r="G137" i="10"/>
  <c r="I137" i="10" s="1"/>
  <c r="G132" i="10"/>
  <c r="I132" i="10" s="1"/>
  <c r="G130" i="10"/>
  <c r="I130" i="10" s="1"/>
  <c r="G148" i="10"/>
  <c r="I148" i="10" s="1"/>
  <c r="G147" i="10"/>
  <c r="I147" i="10" s="1"/>
  <c r="G65" i="10"/>
  <c r="G139" i="10"/>
  <c r="I139" i="10" s="1"/>
  <c r="G136" i="10"/>
  <c r="I136" i="10" s="1"/>
  <c r="G151" i="10"/>
  <c r="I151" i="10" s="1"/>
  <c r="G129" i="10"/>
  <c r="I129" i="10" s="1"/>
  <c r="G146" i="10"/>
  <c r="I146" i="10" s="1"/>
  <c r="G49" i="10"/>
  <c r="G141" i="10"/>
  <c r="I141" i="10" s="1"/>
  <c r="G135" i="10"/>
  <c r="I135" i="10" s="1"/>
  <c r="G131" i="10"/>
  <c r="I131" i="10" s="1"/>
  <c r="G149" i="10"/>
  <c r="I149" i="10" s="1"/>
  <c r="G127" i="10"/>
  <c r="I127" i="10" s="1"/>
  <c r="G140" i="10"/>
  <c r="I140" i="10" s="1"/>
  <c r="G138" i="10"/>
  <c r="I138" i="10" s="1"/>
  <c r="G134" i="10"/>
  <c r="I134" i="10" s="1"/>
  <c r="K9" i="7"/>
  <c r="K10" i="7"/>
  <c r="K11" i="7"/>
  <c r="J9" i="7"/>
  <c r="J10" i="7"/>
  <c r="J11" i="7"/>
  <c r="G111" i="10" s="1"/>
  <c r="I111" i="10" s="1"/>
  <c r="I9" i="7"/>
  <c r="I10" i="7"/>
  <c r="G99" i="10" s="1"/>
  <c r="I99" i="10" s="1"/>
  <c r="I11" i="7"/>
  <c r="G100" i="10" s="1"/>
  <c r="I100" i="10" s="1"/>
  <c r="G9" i="7"/>
  <c r="G10" i="7"/>
  <c r="G11" i="7"/>
  <c r="H31" i="10"/>
  <c r="H30" i="10"/>
  <c r="H29" i="10"/>
  <c r="H28" i="10"/>
  <c r="H27" i="10"/>
  <c r="F19" i="10"/>
  <c r="H21" i="10"/>
  <c r="H22" i="10"/>
  <c r="H23" i="10"/>
  <c r="H24" i="10"/>
  <c r="H20" i="10"/>
  <c r="F26" i="10"/>
  <c r="K3" i="7"/>
  <c r="G114" i="10" s="1"/>
  <c r="I114" i="10" s="1"/>
  <c r="K4" i="7"/>
  <c r="G115" i="10" s="1"/>
  <c r="I115" i="10" s="1"/>
  <c r="K5" i="7"/>
  <c r="G116" i="10" s="1"/>
  <c r="I116" i="10" s="1"/>
  <c r="K6" i="7"/>
  <c r="K7" i="7"/>
  <c r="K8" i="7"/>
  <c r="K2" i="7"/>
  <c r="J3" i="7"/>
  <c r="G103" i="10" s="1"/>
  <c r="I103" i="10" s="1"/>
  <c r="J4" i="7"/>
  <c r="G104" i="10" s="1"/>
  <c r="I104" i="10" s="1"/>
  <c r="J5" i="7"/>
  <c r="J6" i="7"/>
  <c r="J7" i="7"/>
  <c r="J8" i="7"/>
  <c r="J2" i="7"/>
  <c r="I3" i="7"/>
  <c r="I4" i="7"/>
  <c r="I5" i="7"/>
  <c r="G94" i="10" s="1"/>
  <c r="I94" i="10" s="1"/>
  <c r="I6" i="7"/>
  <c r="I7" i="7"/>
  <c r="I8" i="7"/>
  <c r="G97" i="10" s="1"/>
  <c r="I97" i="10" s="1"/>
  <c r="I2" i="7"/>
  <c r="G91" i="10" s="1"/>
  <c r="I91" i="10" s="1"/>
  <c r="H3" i="7"/>
  <c r="H4" i="7"/>
  <c r="H5" i="7"/>
  <c r="H6" i="7"/>
  <c r="H2" i="7"/>
  <c r="G85" i="10" s="1"/>
  <c r="I85" i="10" s="1"/>
  <c r="G3" i="7"/>
  <c r="G75" i="10" s="1"/>
  <c r="I75" i="10" s="1"/>
  <c r="G4" i="7"/>
  <c r="G76" i="10" s="1"/>
  <c r="I76" i="10" s="1"/>
  <c r="G5" i="7"/>
  <c r="G6" i="7"/>
  <c r="G7" i="7"/>
  <c r="G8" i="7"/>
  <c r="G2" i="7"/>
  <c r="F3" i="7"/>
  <c r="G67" i="10" s="1"/>
  <c r="I67" i="10" s="1"/>
  <c r="F4" i="7"/>
  <c r="G68" i="10" s="1"/>
  <c r="I68" i="10" s="1"/>
  <c r="F5" i="7"/>
  <c r="G69" i="10" s="1"/>
  <c r="I69" i="10" s="1"/>
  <c r="F6" i="7"/>
  <c r="G70" i="10" s="1"/>
  <c r="I70" i="10" s="1"/>
  <c r="F7" i="7"/>
  <c r="G71" i="10" s="1"/>
  <c r="I71" i="10" s="1"/>
  <c r="F8" i="7"/>
  <c r="G72" i="10" s="1"/>
  <c r="I72" i="10" s="1"/>
  <c r="F2" i="7"/>
  <c r="G66" i="10" s="1"/>
  <c r="I66" i="10" s="1"/>
  <c r="E3" i="7"/>
  <c r="G59" i="10" s="1"/>
  <c r="I59" i="10" s="1"/>
  <c r="E4" i="7"/>
  <c r="G60" i="10" s="1"/>
  <c r="I60" i="10" s="1"/>
  <c r="E5" i="7"/>
  <c r="G61" i="10" s="1"/>
  <c r="I61" i="10" s="1"/>
  <c r="E6" i="7"/>
  <c r="E7" i="7"/>
  <c r="E8" i="7"/>
  <c r="E2" i="7"/>
  <c r="D3" i="7"/>
  <c r="D4" i="7"/>
  <c r="D5" i="7"/>
  <c r="D6" i="7"/>
  <c r="G54" i="10" s="1"/>
  <c r="I54" i="10" s="1"/>
  <c r="D7" i="7"/>
  <c r="D8" i="7"/>
  <c r="D2" i="7"/>
  <c r="G50" i="10" s="1"/>
  <c r="I50" i="10" s="1"/>
  <c r="E9" i="11"/>
  <c r="G41" i="10" s="1"/>
  <c r="C3" i="7"/>
  <c r="C4" i="7"/>
  <c r="C5" i="7"/>
  <c r="C6" i="7"/>
  <c r="G46" i="10" s="1"/>
  <c r="I46" i="10" s="1"/>
  <c r="C7" i="7"/>
  <c r="C8" i="7"/>
  <c r="G123" i="10" l="1"/>
  <c r="G40" i="10"/>
  <c r="F103" i="10"/>
  <c r="H103" i="10" s="1"/>
  <c r="F42" i="10"/>
  <c r="H42" i="10" s="1"/>
  <c r="G42" i="10"/>
  <c r="I42" i="10" s="1"/>
  <c r="F81" i="10"/>
  <c r="H81" i="10" s="1"/>
  <c r="G81" i="10"/>
  <c r="I81" i="10" s="1"/>
  <c r="F95" i="10"/>
  <c r="H95" i="10" s="1"/>
  <c r="G95" i="10"/>
  <c r="I95" i="10" s="1"/>
  <c r="F79" i="10"/>
  <c r="H79" i="10" s="1"/>
  <c r="G79" i="10"/>
  <c r="I79" i="10" s="1"/>
  <c r="F106" i="10"/>
  <c r="H106" i="10" s="1"/>
  <c r="G106" i="10"/>
  <c r="I106" i="10" s="1"/>
  <c r="F121" i="10"/>
  <c r="H121" i="10" s="1"/>
  <c r="G121" i="10"/>
  <c r="I121" i="10" s="1"/>
  <c r="F53" i="10"/>
  <c r="H53" i="10" s="1"/>
  <c r="G53" i="10"/>
  <c r="I53" i="10" s="1"/>
  <c r="F78" i="10"/>
  <c r="H78" i="10" s="1"/>
  <c r="G78" i="10"/>
  <c r="I78" i="10" s="1"/>
  <c r="F105" i="10"/>
  <c r="H105" i="10" s="1"/>
  <c r="G105" i="10"/>
  <c r="I105" i="10" s="1"/>
  <c r="F120" i="10"/>
  <c r="H120" i="10" s="1"/>
  <c r="G120" i="10"/>
  <c r="I120" i="10" s="1"/>
  <c r="F82" i="10"/>
  <c r="H82" i="10" s="1"/>
  <c r="G82" i="10"/>
  <c r="I82" i="10" s="1"/>
  <c r="F92" i="10"/>
  <c r="H92" i="10" s="1"/>
  <c r="G92" i="10"/>
  <c r="I92" i="10" s="1"/>
  <c r="F110" i="10"/>
  <c r="H110" i="10" s="1"/>
  <c r="G110" i="10"/>
  <c r="I110" i="10" s="1"/>
  <c r="F108" i="10"/>
  <c r="H108" i="10" s="1"/>
  <c r="G108" i="10"/>
  <c r="I108" i="10" s="1"/>
  <c r="F113" i="10"/>
  <c r="H113" i="10" s="1"/>
  <c r="G113" i="10"/>
  <c r="F60" i="10"/>
  <c r="H60" i="10" s="1"/>
  <c r="F74" i="10"/>
  <c r="H74" i="10" s="1"/>
  <c r="G74" i="10"/>
  <c r="F109" i="10"/>
  <c r="H109" i="10" s="1"/>
  <c r="G109" i="10"/>
  <c r="I109" i="10" s="1"/>
  <c r="F55" i="10"/>
  <c r="H55" i="10" s="1"/>
  <c r="G55" i="10"/>
  <c r="I55" i="10" s="1"/>
  <c r="F80" i="10"/>
  <c r="H80" i="10" s="1"/>
  <c r="G80" i="10"/>
  <c r="I80" i="10" s="1"/>
  <c r="F107" i="10"/>
  <c r="H107" i="10" s="1"/>
  <c r="G107" i="10"/>
  <c r="I107" i="10" s="1"/>
  <c r="F122" i="10"/>
  <c r="H122" i="10" s="1"/>
  <c r="G122" i="10"/>
  <c r="I122" i="10" s="1"/>
  <c r="F52" i="10"/>
  <c r="H52" i="10" s="1"/>
  <c r="G52" i="10"/>
  <c r="I52" i="10" s="1"/>
  <c r="F77" i="10"/>
  <c r="H77" i="10" s="1"/>
  <c r="G77" i="10"/>
  <c r="I77" i="10" s="1"/>
  <c r="F51" i="10"/>
  <c r="H51" i="10" s="1"/>
  <c r="G51" i="10"/>
  <c r="I51" i="10" s="1"/>
  <c r="F119" i="10"/>
  <c r="H119" i="10" s="1"/>
  <c r="G119" i="10"/>
  <c r="I119" i="10" s="1"/>
  <c r="F59" i="10"/>
  <c r="H59" i="10" s="1"/>
  <c r="F96" i="10"/>
  <c r="H96" i="10" s="1"/>
  <c r="G96" i="10"/>
  <c r="I96" i="10" s="1"/>
  <c r="F63" i="10"/>
  <c r="H63" i="10" s="1"/>
  <c r="G63" i="10"/>
  <c r="I63" i="10" s="1"/>
  <c r="F89" i="10"/>
  <c r="H89" i="10" s="1"/>
  <c r="G89" i="10"/>
  <c r="I89" i="10" s="1"/>
  <c r="F118" i="10"/>
  <c r="H118" i="10" s="1"/>
  <c r="G118" i="10"/>
  <c r="I118" i="10" s="1"/>
  <c r="F66" i="10"/>
  <c r="H66" i="10" s="1"/>
  <c r="F48" i="10"/>
  <c r="H48" i="10" s="1"/>
  <c r="G48" i="10"/>
  <c r="I48" i="10" s="1"/>
  <c r="F58" i="10"/>
  <c r="H58" i="10" s="1"/>
  <c r="G58" i="10"/>
  <c r="I58" i="10" s="1"/>
  <c r="F47" i="10"/>
  <c r="H47" i="10" s="1"/>
  <c r="G47" i="10"/>
  <c r="I47" i="10" s="1"/>
  <c r="F64" i="10"/>
  <c r="H64" i="10" s="1"/>
  <c r="G64" i="10"/>
  <c r="I64" i="10" s="1"/>
  <c r="F45" i="10"/>
  <c r="H45" i="10" s="1"/>
  <c r="G45" i="10"/>
  <c r="I45" i="10" s="1"/>
  <c r="F62" i="10"/>
  <c r="H62" i="10" s="1"/>
  <c r="G62" i="10"/>
  <c r="I62" i="10" s="1"/>
  <c r="F88" i="10"/>
  <c r="H88" i="10" s="1"/>
  <c r="G88" i="10"/>
  <c r="I88" i="10" s="1"/>
  <c r="F117" i="10"/>
  <c r="H117" i="10" s="1"/>
  <c r="G117" i="10"/>
  <c r="I117" i="10" s="1"/>
  <c r="F72" i="10"/>
  <c r="H72" i="10" s="1"/>
  <c r="F98" i="10"/>
  <c r="H98" i="10" s="1"/>
  <c r="G98" i="10"/>
  <c r="I98" i="10" s="1"/>
  <c r="F93" i="10"/>
  <c r="H93" i="10" s="1"/>
  <c r="G93" i="10"/>
  <c r="I93" i="10" s="1"/>
  <c r="F87" i="10"/>
  <c r="H87" i="10" s="1"/>
  <c r="G87" i="10"/>
  <c r="I87" i="10" s="1"/>
  <c r="F71" i="10"/>
  <c r="H71" i="10" s="1"/>
  <c r="F102" i="10"/>
  <c r="H102" i="10" s="1"/>
  <c r="G102" i="10"/>
  <c r="F56" i="10"/>
  <c r="H56" i="10" s="1"/>
  <c r="G56" i="10"/>
  <c r="I56" i="10" s="1"/>
  <c r="F44" i="10"/>
  <c r="H44" i="10" s="1"/>
  <c r="G44" i="10"/>
  <c r="I44" i="10" s="1"/>
  <c r="F43" i="10"/>
  <c r="H43" i="10" s="1"/>
  <c r="G43" i="10"/>
  <c r="I43" i="10" s="1"/>
  <c r="F86" i="10"/>
  <c r="H86" i="10" s="1"/>
  <c r="G86" i="10"/>
  <c r="I86" i="10" s="1"/>
  <c r="F83" i="10"/>
  <c r="H83" i="10" s="1"/>
  <c r="G83" i="10"/>
  <c r="I83" i="10" s="1"/>
  <c r="F17" i="10"/>
  <c r="F41" i="10"/>
  <c r="F54" i="10"/>
  <c r="H54" i="10" s="1"/>
  <c r="F104" i="10"/>
  <c r="H104" i="10" s="1"/>
  <c r="F61" i="10"/>
  <c r="H61" i="10" s="1"/>
  <c r="F76" i="10"/>
  <c r="H76" i="10" s="1"/>
  <c r="F75" i="10"/>
  <c r="H75" i="10" s="1"/>
  <c r="F85" i="10"/>
  <c r="H85" i="10" s="1"/>
  <c r="F116" i="10"/>
  <c r="H116" i="10" s="1"/>
  <c r="F70" i="10"/>
  <c r="H70" i="10" s="1"/>
  <c r="F115" i="10"/>
  <c r="H115" i="10" s="1"/>
  <c r="F69" i="10"/>
  <c r="H69" i="10" s="1"/>
  <c r="F99" i="10"/>
  <c r="H99" i="10" s="1"/>
  <c r="F91" i="10"/>
  <c r="H91" i="10" s="1"/>
  <c r="F114" i="10"/>
  <c r="H114" i="10" s="1"/>
  <c r="F68" i="10"/>
  <c r="H68" i="10" s="1"/>
  <c r="F100" i="10"/>
  <c r="H100" i="10" s="1"/>
  <c r="F97" i="10"/>
  <c r="H97" i="10" s="1"/>
  <c r="F50" i="10"/>
  <c r="H50" i="10" s="1"/>
  <c r="F67" i="10"/>
  <c r="H67" i="10" s="1"/>
  <c r="F94" i="10"/>
  <c r="H94" i="10" s="1"/>
  <c r="F46" i="10"/>
  <c r="H46" i="10" s="1"/>
  <c r="F111" i="10"/>
  <c r="H111" i="10" s="1"/>
  <c r="F65" i="10"/>
  <c r="F57" i="10"/>
  <c r="F49" i="10"/>
  <c r="A10" i="10"/>
  <c r="A7" i="10"/>
  <c r="C181" i="10"/>
  <c r="C160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2" i="10"/>
  <c r="E121" i="10"/>
  <c r="E120" i="10"/>
  <c r="E119" i="10"/>
  <c r="E118" i="10"/>
  <c r="E117" i="10"/>
  <c r="E116" i="10"/>
  <c r="E115" i="10"/>
  <c r="E114" i="10"/>
  <c r="E113" i="10"/>
  <c r="D112" i="10"/>
  <c r="C112" i="10"/>
  <c r="E111" i="10"/>
  <c r="E110" i="10"/>
  <c r="E109" i="10"/>
  <c r="E108" i="10"/>
  <c r="E107" i="10"/>
  <c r="E106" i="10"/>
  <c r="E105" i="10"/>
  <c r="E104" i="10"/>
  <c r="E103" i="10"/>
  <c r="E102" i="10"/>
  <c r="D101" i="10"/>
  <c r="C101" i="10"/>
  <c r="E100" i="10"/>
  <c r="E99" i="10"/>
  <c r="E98" i="10"/>
  <c r="E97" i="10"/>
  <c r="E96" i="10"/>
  <c r="E95" i="10"/>
  <c r="E94" i="10"/>
  <c r="E93" i="10"/>
  <c r="E92" i="10"/>
  <c r="E91" i="10"/>
  <c r="D90" i="10"/>
  <c r="C90" i="10"/>
  <c r="E90" i="10" s="1"/>
  <c r="E89" i="10"/>
  <c r="E88" i="10"/>
  <c r="E87" i="10"/>
  <c r="E86" i="10"/>
  <c r="E85" i="10"/>
  <c r="D84" i="10"/>
  <c r="C84" i="10"/>
  <c r="E83" i="10"/>
  <c r="E82" i="10"/>
  <c r="E81" i="10"/>
  <c r="E80" i="10"/>
  <c r="E79" i="10"/>
  <c r="E78" i="10"/>
  <c r="E77" i="10"/>
  <c r="E76" i="10"/>
  <c r="E75" i="10"/>
  <c r="E74" i="10"/>
  <c r="D73" i="10"/>
  <c r="C73" i="10"/>
  <c r="E73" i="10" s="1"/>
  <c r="E72" i="10"/>
  <c r="E71" i="10"/>
  <c r="E70" i="10"/>
  <c r="E69" i="10"/>
  <c r="E68" i="10"/>
  <c r="E67" i="10"/>
  <c r="E66" i="10"/>
  <c r="D65" i="10"/>
  <c r="C65" i="10"/>
  <c r="E64" i="10"/>
  <c r="E63" i="10"/>
  <c r="E62" i="10"/>
  <c r="E61" i="10"/>
  <c r="E60" i="10"/>
  <c r="E59" i="10"/>
  <c r="E58" i="10"/>
  <c r="D57" i="10"/>
  <c r="C57" i="10"/>
  <c r="E57" i="10" s="1"/>
  <c r="E56" i="10"/>
  <c r="E55" i="10"/>
  <c r="E54" i="10"/>
  <c r="E53" i="10"/>
  <c r="E52" i="10"/>
  <c r="E51" i="10"/>
  <c r="E50" i="10"/>
  <c r="D49" i="10"/>
  <c r="C49" i="10"/>
  <c r="E48" i="10"/>
  <c r="E47" i="10"/>
  <c r="E46" i="10"/>
  <c r="E45" i="10"/>
  <c r="E44" i="10"/>
  <c r="E43" i="10"/>
  <c r="E42" i="10"/>
  <c r="D41" i="10"/>
  <c r="C41" i="10"/>
  <c r="E26" i="10"/>
  <c r="C162" i="10" s="1"/>
  <c r="E19" i="10"/>
  <c r="C161" i="10" s="1"/>
  <c r="E49" i="10" l="1"/>
  <c r="I102" i="10"/>
  <c r="G101" i="10"/>
  <c r="G84" i="10"/>
  <c r="G90" i="10"/>
  <c r="I90" i="10" s="1"/>
  <c r="I113" i="10"/>
  <c r="G112" i="10"/>
  <c r="G73" i="10"/>
  <c r="I74" i="10"/>
  <c r="H17" i="10"/>
  <c r="F160" i="10"/>
  <c r="F33" i="10"/>
  <c r="F73" i="10"/>
  <c r="F84" i="10"/>
  <c r="F90" i="10"/>
  <c r="H90" i="10" s="1"/>
  <c r="F172" i="10" s="1"/>
  <c r="F101" i="10"/>
  <c r="F112" i="10"/>
  <c r="E112" i="10"/>
  <c r="F40" i="10"/>
  <c r="D161" i="10"/>
  <c r="E41" i="10"/>
  <c r="E84" i="10"/>
  <c r="E65" i="10"/>
  <c r="E101" i="10"/>
  <c r="D40" i="10"/>
  <c r="C163" i="10"/>
  <c r="E33" i="10"/>
  <c r="C40" i="10"/>
  <c r="D160" i="10"/>
  <c r="F155" i="10" l="1"/>
  <c r="F166" i="10" s="1"/>
  <c r="G161" i="10"/>
  <c r="F163" i="10"/>
  <c r="G160" i="10"/>
  <c r="G155" i="10"/>
  <c r="F167" i="10" s="1"/>
  <c r="D155" i="10"/>
  <c r="C167" i="10" s="1"/>
  <c r="D163" i="10"/>
  <c r="E40" i="10"/>
  <c r="C155" i="10"/>
  <c r="G163" i="10" l="1"/>
  <c r="F168" i="10"/>
  <c r="G167" i="10" s="1"/>
  <c r="E155" i="10"/>
  <c r="C166" i="10"/>
  <c r="G166" i="10" l="1"/>
  <c r="F170" i="10"/>
  <c r="G170" i="10" s="1"/>
  <c r="C168" i="10"/>
  <c r="C170" i="10" s="1"/>
  <c r="D170" i="10" s="1"/>
  <c r="D156" i="10"/>
  <c r="D167" i="10"/>
  <c r="C156" i="10"/>
  <c r="D166" i="10" l="1"/>
  <c r="E156" i="10"/>
</calcChain>
</file>

<file path=xl/comments1.xml><?xml version="1.0" encoding="utf-8"?>
<comments xmlns="http://schemas.openxmlformats.org/spreadsheetml/2006/main">
  <authors>
    <author>Kristijan Slačanac</author>
  </authors>
  <commentList>
    <comment ref="H13" authorId="0" shapeId="0">
      <text>
        <r>
          <rPr>
            <sz val="9"/>
            <color indexed="81"/>
            <rFont val="Tahoma"/>
            <family val="2"/>
            <charset val="238"/>
          </rPr>
          <t>unijeti iznos na računu koji se odnosi na vrstu/skupinu troška (npr. trošak smještaja 100.000,00 €)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238"/>
          </rPr>
          <t>unijeti samo iznos troška koji pravdate od ukupnog iznosa računa (npr. iznos računa je 100.000,00 € a vi pravdate samo 50.000,00 €)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38"/>
          </rPr>
          <t>unijeti iznos vlastitog troška (npr. ukoliko je iznos računa 100.000,00 €, a opravdali ste 50.000,00 € prema MINTS-u, onda je ovdje potrebno unijeti još 50.000,00 €)</t>
        </r>
      </text>
    </comment>
  </commentList>
</comments>
</file>

<file path=xl/sharedStrings.xml><?xml version="1.0" encoding="utf-8"?>
<sst xmlns="http://schemas.openxmlformats.org/spreadsheetml/2006/main" count="251" uniqueCount="232">
  <si>
    <t>Redni broj računa</t>
  </si>
  <si>
    <t>Iznos računa</t>
  </si>
  <si>
    <t>Datum izdavanja računa</t>
  </si>
  <si>
    <t>Naziv tvrtke/osobe koja je izdala račun</t>
  </si>
  <si>
    <t>2.</t>
  </si>
  <si>
    <t>DOZNAČENI IZNOS OD MINTS-a</t>
  </si>
  <si>
    <t>KLASA UGOVORA:</t>
  </si>
  <si>
    <t>URBROJ:</t>
  </si>
  <si>
    <t>Datum potpisivanja ugovora:</t>
  </si>
  <si>
    <t>TELEFON (ILI MOBITEL):</t>
  </si>
  <si>
    <t>OSOBA ZA KONTAKT (osoba koja popunjava izvješće):</t>
  </si>
  <si>
    <r>
      <t xml:space="preserve">Osoba ovlaštena za zastupanje </t>
    </r>
    <r>
      <rPr>
        <sz val="11"/>
        <color theme="1"/>
        <rFont val="Calibri"/>
        <family val="2"/>
        <scheme val="minor"/>
      </rPr>
      <t>(ime i prezime osobe, funkcija u pravnoj osobi):</t>
    </r>
  </si>
  <si>
    <t>ODGOVORNA OSOBA</t>
  </si>
  <si>
    <t>DATUM PODNOŠENJA IZVJEŠĆA</t>
  </si>
  <si>
    <t>E-MAIL KORISNIKA:</t>
  </si>
  <si>
    <t>ADRESA KORISNIKA:</t>
  </si>
  <si>
    <t>OIB korisnika:</t>
  </si>
  <si>
    <t>PODACI O KORISNIKU</t>
  </si>
  <si>
    <t>NAZIV KORISNIKA:</t>
  </si>
  <si>
    <t>PODACI O MANIFESTACIJI</t>
  </si>
  <si>
    <t>PODACI O SUFINANCIRANJU</t>
  </si>
  <si>
    <r>
      <t xml:space="preserve">KLASA UGOVORA 
</t>
    </r>
    <r>
      <rPr>
        <sz val="11"/>
        <color theme="1"/>
        <rFont val="Calibri"/>
        <family val="2"/>
        <scheme val="minor"/>
      </rPr>
      <t>(prepisati iz ugovora):</t>
    </r>
  </si>
  <si>
    <t>POČETAK ODRŽAVANJA:</t>
  </si>
  <si>
    <t>KRAJ ODRŽAVANJA:</t>
  </si>
  <si>
    <t>1.</t>
  </si>
  <si>
    <t>3.</t>
  </si>
  <si>
    <t>4.</t>
  </si>
  <si>
    <t>5.</t>
  </si>
  <si>
    <t>* ovaj dio (upute) nije potrebno printati i dostavljati s izvješćem</t>
  </si>
  <si>
    <t>IZVJEŠĆE ZA:</t>
  </si>
  <si>
    <t>(navesti godinu/godine za koju se podnosi izvješće)</t>
  </si>
  <si>
    <t>KORISNIK SREDSTAVA:</t>
  </si>
  <si>
    <t>Iznos doznačenih sredstava:</t>
  </si>
  <si>
    <t>UKUPNI IZNOS PRAVDANIH TROŠKOVA:</t>
  </si>
  <si>
    <t>vrsta/skupina troška (odabrati na padajući izbornik)</t>
  </si>
  <si>
    <t>POPIS RAČUNA KOJIMA SE PRAVDAJU UČINJENI TROŠKOVI NAVEDENI U TROŠKOVNIKU I ELABORATU (IZVOR MINTS)</t>
  </si>
  <si>
    <t>Broj računa</t>
  </si>
  <si>
    <t>Odgovorna osoba:</t>
  </si>
  <si>
    <t>Datum:</t>
  </si>
  <si>
    <t>NAZIV MEĐUNARODNOG SPORTSKOG NATJECANJA</t>
  </si>
  <si>
    <t>IZVJEŠĆE O UTROŠENIM SREDSTVIMA ZA ORGANIZACIJU MEĐUNARODNOG SPORTSKOG NATJECANJA:</t>
  </si>
  <si>
    <t>PLAN PRIHODA</t>
  </si>
  <si>
    <t>PLAN RASHODA</t>
  </si>
  <si>
    <t>IZNOS PO IZVORIMA SUFINANCIRANJA</t>
  </si>
  <si>
    <t>Prihvatljivi troškovi velikog međunarodnog sportskog natjecanja</t>
  </si>
  <si>
    <t>MINTS</t>
  </si>
  <si>
    <t>OSTALO</t>
  </si>
  <si>
    <t>UKUPNO</t>
  </si>
  <si>
    <t>1.1</t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</si>
  <si>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</si>
  <si>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</si>
  <si>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</si>
  <si>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</si>
  <si>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</si>
  <si>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</si>
  <si>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</si>
  <si>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</si>
  <si>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</si>
  <si>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</si>
  <si>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</si>
  <si>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</si>
  <si>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</si>
  <si>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</si>
  <si>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</si>
  <si>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</si>
  <si>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1.1.3</t>
  </si>
  <si>
    <t>1.1.3.1</t>
  </si>
  <si>
    <t>1.1.3.2</t>
  </si>
  <si>
    <t>1.1.3.3</t>
  </si>
  <si>
    <t>1.1.3.4</t>
  </si>
  <si>
    <t>1.1.3.5</t>
  </si>
  <si>
    <t>1.1.3.6</t>
  </si>
  <si>
    <t>1.1.3.7</t>
  </si>
  <si>
    <t>1.1.4</t>
  </si>
  <si>
    <t>1.1.4.1</t>
  </si>
  <si>
    <t>1.1.4.2</t>
  </si>
  <si>
    <t>1.1.4.3</t>
  </si>
  <si>
    <t>1.1.4.4</t>
  </si>
  <si>
    <t>1.1.4.5</t>
  </si>
  <si>
    <t>1.1.4.6</t>
  </si>
  <si>
    <t>1.1.4.7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</si>
  <si>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</si>
  <si>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</si>
  <si>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</si>
  <si>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</si>
  <si>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</si>
  <si>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</si>
  <si>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</si>
  <si>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</si>
  <si>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</si>
  <si>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</si>
  <si>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</si>
  <si>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</si>
  <si>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</si>
  <si>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</si>
  <si>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</si>
  <si>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</si>
  <si>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</si>
  <si>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</si>
  <si>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</si>
  <si>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</si>
  <si>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</si>
  <si>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</si>
  <si>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</si>
  <si>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</si>
  <si>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</si>
  <si>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</si>
  <si>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</si>
  <si>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</si>
  <si>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</si>
  <si>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</si>
  <si>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</si>
  <si>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</si>
  <si>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</si>
  <si>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</si>
  <si>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</si>
  <si>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</si>
  <si>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</si>
  <si>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</si>
  <si>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</si>
  <si>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</si>
  <si>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</si>
  <si>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</si>
  <si>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</si>
  <si>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</si>
  <si>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</si>
  <si>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</si>
  <si>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</si>
  <si>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</si>
  <si>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</si>
  <si>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</si>
  <si>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Ostali troškovi za organizaciju projekta koji se ne financiraju iz izvora MINTS-a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</si>
  <si>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</si>
  <si>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</si>
  <si>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</si>
  <si>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</si>
  <si>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</si>
  <si>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</si>
  <si>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</si>
  <si>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</si>
  <si>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</si>
  <si>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</si>
  <si>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</si>
  <si>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</si>
  <si>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</si>
  <si>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</si>
  <si>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</si>
  <si>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</si>
  <si>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</si>
  <si>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</si>
  <si>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</si>
  <si>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</si>
  <si>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</si>
  <si>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</si>
  <si>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</si>
  <si>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</si>
  <si>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</si>
  <si>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</si>
  <si>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</si>
  <si>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</si>
  <si>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</si>
  <si>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</si>
  <si>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Ukupno</t>
  </si>
  <si>
    <t>Plan prihoda od MINTS-a</t>
  </si>
  <si>
    <t xml:space="preserve">Plan prihoda iz javnih izvora </t>
  </si>
  <si>
    <t>Plan prihoda iz vlastitih (i privatnih) izvora</t>
  </si>
  <si>
    <t>UKUPNI PPRIHODI:</t>
  </si>
  <si>
    <t xml:space="preserve">Plan rashoda od MINTS-a </t>
  </si>
  <si>
    <t>Plan rashoda ukupno</t>
  </si>
  <si>
    <t>PRIHODI - RASHODI</t>
  </si>
  <si>
    <t>ODOBRENI (sufinancirani) iznos od MINTS-a</t>
  </si>
  <si>
    <t>OSTVARENI (REALIIZIRANI/STVARNI) PRIHODI</t>
  </si>
  <si>
    <t>ODOBRENI (PRIHVAĆENI) PLAN RASHODA</t>
  </si>
  <si>
    <t>SPORTSKA OPREMA, SPORTSKI REKVIZITI, OSTALA OPREMA, SANACIJA I ADAPTACIJA SPORTSKE INFRASTRUKTURE</t>
  </si>
  <si>
    <t>TROŠKOVI EDUKATIVNE AKTIVNOSTI</t>
  </si>
  <si>
    <t>KOTIZACIJE, NAJAM PROSTORA, OSIGURANJE SPORTAŠA, ORGANIZACIJA, SLUŽBENE ODORE</t>
  </si>
  <si>
    <t>TROŠKOVI PROMIDŽBE I OGLAŠAVANJA</t>
  </si>
  <si>
    <t>SMJEŠTAJ I PREHRANA sudaca i delegata</t>
  </si>
  <si>
    <t>SMJEŠTAJ I PREHRANA sportaša i stručnih timova</t>
  </si>
  <si>
    <t>SMJEŠTAJ I PREHRANA volontera</t>
  </si>
  <si>
    <t>OSIGURANJE, MEDICINSKE SLUŽBE, ZDRAVSTVENA ZAŠTITA, ANTI-DOPING, DIPLOME, PLAKETE, PEHARI, MEDALJE</t>
  </si>
  <si>
    <t>PRIJEVOZ sportaša, timova, delagata i volontera</t>
  </si>
  <si>
    <r>
      <rPr>
        <b/>
        <sz val="12"/>
        <rFont val="Calibri"/>
        <family val="2"/>
        <charset val="238"/>
        <scheme val="minor"/>
      </rPr>
      <t xml:space="preserve">iz korigiranog (zadnje dostavljenenog troškovnika) </t>
    </r>
    <r>
      <rPr>
        <b/>
        <sz val="12"/>
        <color rgb="FFFF0000"/>
        <rFont val="Calibri"/>
        <family val="2"/>
        <charset val="238"/>
        <scheme val="minor"/>
      </rPr>
      <t>POPUNITI</t>
    </r>
    <r>
      <rPr>
        <b/>
        <sz val="12"/>
        <color theme="1"/>
        <rFont val="Calibri"/>
        <family val="2"/>
        <charset val="238"/>
        <scheme val="minor"/>
      </rPr>
      <t xml:space="preserve"> (prepisati/kopirati) </t>
    </r>
    <r>
      <rPr>
        <b/>
        <sz val="12"/>
        <color rgb="FFFF0000"/>
        <rFont val="Calibri"/>
        <family val="2"/>
        <charset val="238"/>
        <scheme val="minor"/>
      </rPr>
      <t>SVE odobrene troškove s odobrenim iznosima</t>
    </r>
    <r>
      <rPr>
        <b/>
        <sz val="12"/>
        <color theme="1"/>
        <rFont val="Calibri"/>
        <family val="2"/>
        <charset val="238"/>
        <scheme val="minor"/>
      </rPr>
      <t xml:space="preserve"> u sheetu (kartici) "ODOBRENI Obrazac proračuna" (ispunjavate SAMO žuta polja)</t>
    </r>
  </si>
  <si>
    <t>UKUPNA sredstva za realizaciju projekta (ukupni rashodi) :</t>
  </si>
  <si>
    <r>
      <t xml:space="preserve">nakon što ste popunili sve podatke, izvješće (podatke o korisniku, ODOBRENI Obrazac proračuna, popis računa i sumarni obrazac) isprintajte obrasce potpišite, stavite pečat te ih </t>
    </r>
    <r>
      <rPr>
        <b/>
        <u/>
        <sz val="12"/>
        <color rgb="FFFF0000"/>
        <rFont val="Calibri"/>
        <family val="2"/>
        <charset val="238"/>
        <scheme val="minor"/>
      </rPr>
      <t xml:space="preserve">u </t>
    </r>
    <r>
      <rPr>
        <b/>
        <u/>
        <sz val="14"/>
        <color rgb="FFFF0000"/>
        <rFont val="Calibri"/>
        <family val="2"/>
        <charset val="238"/>
        <scheme val="minor"/>
      </rPr>
      <t>pdf</t>
    </r>
    <r>
      <rPr>
        <b/>
        <u/>
        <sz val="12"/>
        <color rgb="FFFF0000"/>
        <rFont val="Calibri"/>
        <family val="2"/>
        <charset val="238"/>
        <scheme val="minor"/>
      </rPr>
      <t xml:space="preserve"> formatu ZAJEDNO S OVIM EXCEL OBRASCEM I ELABORATOM</t>
    </r>
    <r>
      <rPr>
        <b/>
        <sz val="12"/>
        <color theme="1"/>
        <rFont val="Calibri"/>
        <family val="2"/>
        <charset val="238"/>
        <scheme val="minor"/>
      </rPr>
      <t xml:space="preserve"> učitajte u Nacionalni informacijski sustav u sportu (NISUS)</t>
    </r>
  </si>
  <si>
    <t>podskupina troška (odabrati na padajući izbornik)</t>
  </si>
  <si>
    <t>SMJEŠTAJ_I_PREHRANA_sportaša_i_stručnih_timova</t>
  </si>
  <si>
    <t>Opis troška (UKRATKO specificirati i kvantitativno iskazati)</t>
  </si>
  <si>
    <t>SMJEŠTAJ_I_PREHRANA_sudaca_i_delegata</t>
  </si>
  <si>
    <t>SMJEŠTAJ_I_PREHRANA_volontera</t>
  </si>
  <si>
    <t>PRIJEVOZ_sportaša_timova_delagata_i_volontera</t>
  </si>
  <si>
    <t>SPORTSKA_OPREMA_SPORTSKI_REKVIZITI_OSTALA_OPREMA_SANACIJA_I_ADAPTACIJA_SPORTSKE_INFRASTRUKTURE</t>
  </si>
  <si>
    <t>EDUKATIVNE_AKTIVNOSTI</t>
  </si>
  <si>
    <t>OSIGURANJE_MEDICINSKE_SLUŽBE_ZDRAVSTVENA_ZAŠTITA_ANTIDOPING_DIPLOME_PLAKETE_PEHARI_MEDALJE</t>
  </si>
  <si>
    <t>KOTIZACIJE_NAJAM_PROSTORA_OSIGURANJE_SPORTAŠA_ORGANIZACIJA_SLUŽBENE_ODORE</t>
  </si>
  <si>
    <t>TROŠKOVI_PROMIDŽBE_I_OGLAŠAVANJA</t>
  </si>
  <si>
    <t>VLASTITA SREDSTVA</t>
  </si>
  <si>
    <t>Iznos troška kojeg pravdate MINTS</t>
  </si>
  <si>
    <t xml:space="preserve">OSTVARENO </t>
  </si>
  <si>
    <t>PLAN</t>
  </si>
  <si>
    <t>OSTALI_TROŠKOVI</t>
  </si>
  <si>
    <t>PRAVDANJE SREDSTAVA</t>
  </si>
  <si>
    <t>VLASTITA</t>
  </si>
  <si>
    <t>POVRAT SREDSTAVA</t>
  </si>
  <si>
    <t>tablica sama povlači unesene podatke u zaglavlje "popisa računa" kao i sumarni obrazac</t>
  </si>
  <si>
    <r>
      <rPr>
        <b/>
        <sz val="12"/>
        <color rgb="FFFF0000"/>
        <rFont val="Calibri"/>
        <family val="2"/>
        <charset val="238"/>
        <scheme val="minor"/>
      </rPr>
      <t>popuniti podatke o korisniku</t>
    </r>
    <r>
      <rPr>
        <b/>
        <sz val="12"/>
        <color theme="1"/>
        <rFont val="Calibri"/>
        <family val="2"/>
        <charset val="238"/>
        <scheme val="minor"/>
      </rPr>
      <t xml:space="preserve"> odnosno dio koji se odnosi na podatke o korisniku, međunarodnom sportskom natjecanju, iznosu, itd. (siva polja)</t>
    </r>
  </si>
  <si>
    <t>UKUPNO PRIHODI (ukupni proračun međunarodnog sportskog natjecanja)</t>
  </si>
  <si>
    <t>SKUPINA TROŠKOVA: za edukativne aktivnosti koje se održavaju u sklopu projekta (troškovi za angažiranje predavača, putni troškovi predavača, tiskanje edukativnih materijala, oprema i rekviziti potrebni za provedbu edukativne aktivnosti i sl.)</t>
  </si>
  <si>
    <t>Plan rashodi iz ostalih izvora</t>
  </si>
  <si>
    <r>
      <t xml:space="preserve">nakon popunjavanja dijela koji se odnosi na račune, </t>
    </r>
    <r>
      <rPr>
        <b/>
        <sz val="12"/>
        <color rgb="FFFF0000"/>
        <rFont val="Calibri"/>
        <family val="2"/>
        <charset val="238"/>
        <scheme val="minor"/>
      </rPr>
      <t>u ODOBRENOM Obrascu proračuna u kolonama F i G će se automatski zbrojiti troškovi</t>
    </r>
    <r>
      <rPr>
        <b/>
        <sz val="12"/>
        <color theme="1"/>
        <rFont val="Calibri"/>
        <family val="2"/>
        <charset val="238"/>
        <scheme val="minor"/>
      </rPr>
      <t xml:space="preserve"> koje je sufinanciralo Ministarstvo turizma i sporta</t>
    </r>
  </si>
  <si>
    <t xml:space="preserve">Ukoliko je došlo do odstupanja odobrenog proračuna i realizacije, molimo detaljno obrazložiti </t>
  </si>
  <si>
    <t>Ukoliko je došlo do odstupanja, ista je potrebno detaljno obrazložiti o objasniti u obrascu opisnog izvješća</t>
  </si>
  <si>
    <r>
      <t xml:space="preserve">SKUPINA FINANCIRANJA: 
</t>
    </r>
    <r>
      <rPr>
        <sz val="11"/>
        <color theme="1"/>
        <rFont val="Calibri"/>
        <family val="2"/>
        <charset val="238"/>
        <scheme val="minor"/>
      </rPr>
      <t>(odaberi na padajući izbornik)</t>
    </r>
  </si>
  <si>
    <r>
      <t>u "</t>
    </r>
    <r>
      <rPr>
        <b/>
        <sz val="12"/>
        <color rgb="FFFF0000"/>
        <rFont val="Calibri"/>
        <family val="2"/>
        <charset val="238"/>
        <scheme val="minor"/>
      </rPr>
      <t>POPISU RAČUNA</t>
    </r>
    <r>
      <rPr>
        <b/>
        <sz val="12"/>
        <color theme="1"/>
        <rFont val="Calibri"/>
        <family val="2"/>
        <charset val="238"/>
        <scheme val="minor"/>
      </rPr>
      <t xml:space="preserve">" Popunite dio koji se odnosi na popis računa odnosno na br. računa, datum izdavanja računa, naziv pravne osobe koja je izdala račun, kratki opis, iznose i sl. Na padajući izbornik odaberite skupinu troška (kolona E), a nakon toga na padajući izbornik odaberite vrstu troška (kolona F). Nadalje, u koloni G ukratko opišite namjenu troška, vrijeme nastanka troška, svrhu, broj korisnika, itd. </t>
    </r>
    <r>
      <rPr>
        <b/>
        <u/>
        <sz val="12"/>
        <color rgb="FFFF0000"/>
        <rFont val="Calibri"/>
        <family val="2"/>
        <charset val="238"/>
        <scheme val="minor"/>
      </rPr>
      <t/>
    </r>
  </si>
  <si>
    <t>6.</t>
  </si>
  <si>
    <t>ODOBRENI (prihvaćeni) OBRAZAC PRORAČUNA MEĐUNARODNOG SPORTSKOG NATJECANJA 
I USPOREDBA PRAVDANIH TROŠKOVA</t>
  </si>
  <si>
    <t>Naziv korisnika</t>
  </si>
  <si>
    <t>Naziv međunarodnog sportskog natjecanja</t>
  </si>
  <si>
    <t>Izvor (naziv) prihoda iz javnih izvora</t>
  </si>
  <si>
    <t>Naziv prihoda iz vlastitih (i privatnih) izvora</t>
  </si>
  <si>
    <t>SKUPNA TROŠKOVA: smještaja, prehrane i organiziranog prijevoza sportaša, stručnih timova sportaša, službenih osoba koje sudjeluju u organiziranju i vođenju sportskog natjecanja (kao što su suci, delegati i sl.), volontera te službenih predstavnika međunarodnih sportskih udruženja za vrijeme održavanja natjecanja na području Republike Hrvatske (organizirani prijevoz se odnosi na troškove za prijevoz navedenih osoba od njihovog smještaja u mjestu održavanja natjecanja (hotela i sl.) do sportske infrastrukture na kojoj se održava natjecanje kao što su troškovi najma vozila, usluge vozača, goriva, cestarine i sl.) - specificirati svaki trošak</t>
  </si>
  <si>
    <r>
      <rPr>
        <b/>
        <sz val="11"/>
        <color theme="1"/>
        <rFont val="Calibri"/>
        <family val="2"/>
        <charset val="238"/>
        <scheme val="minor"/>
      </rPr>
      <t xml:space="preserve">Troškovi smještaja i prehrane sportaša i stručnih timova sportaša </t>
    </r>
    <r>
      <rPr>
        <sz val="11"/>
        <color theme="1"/>
        <rFont val="Calibri"/>
        <family val="2"/>
        <charset val="238"/>
        <scheme val="minor"/>
      </rPr>
      <t>(navesti broj sportaša i broj članova stručnog tima sportaša, navesti pojedinačnu cijenu smještaja i prehrane kao i broj noćenja)</t>
    </r>
  </si>
  <si>
    <r>
      <t xml:space="preserve">Troškovi smještaja i prehrane sudaca, delegata i sl. </t>
    </r>
    <r>
      <rPr>
        <sz val="11"/>
        <color theme="1"/>
        <rFont val="Calibri"/>
        <family val="2"/>
        <charset val="238"/>
        <scheme val="minor"/>
      </rPr>
      <t>(navesti broj sudaca i delegata, navesti pojedinačnu cijenu smještaja i prehrane kao i broj noćenja)</t>
    </r>
  </si>
  <si>
    <r>
      <t>Troškovi smještaja i prehrane volontera te službenih predstavnika međunarodnih sportskih udruženja</t>
    </r>
    <r>
      <rPr>
        <sz val="11"/>
        <color theme="1"/>
        <rFont val="Calibri"/>
        <family val="2"/>
        <charset val="238"/>
        <scheme val="minor"/>
      </rPr>
      <t xml:space="preserve"> (navesti broj volontera i službenih predstavnika, navesti pojedinačnu cijenu smještaja i prehrane kao i broj noćenja)</t>
    </r>
  </si>
  <si>
    <r>
      <t xml:space="preserve">SKUPINA TROŠKOVA: opremanja koja se odnose na nabavu (i najam) sportske opreme, sportskih rekvizita i ostale opreme neophodne za provedbu projekta i sanacija i/ili adaptacija javne sportske infrastrukture nužne za provedbu i održavanje projekta (vrsta, količina i pojedinačna cijena) - specificirati svaki trošak.         </t>
    </r>
    <r>
      <rPr>
        <sz val="11"/>
        <color rgb="FFFF0000"/>
        <rFont val="Calibri"/>
        <family val="2"/>
        <charset val="238"/>
        <scheme val="minor"/>
      </rPr>
      <t>Prijavitelj je dužan uložiti najmanje 10% od dodijeljenih sredstava u ovu skupinu troškova</t>
    </r>
  </si>
  <si>
    <r>
      <t xml:space="preserve">SKUPINA TROŠKOVA: osiguranja projekta i sportske građevine za vrijeme realizacije natjecanja (vatrogasci, hitna medicinska služba, policija, zaštitari i sl.),  medicinske službe/zdravstvene zaštite sportaša, anti-doping kontrole, troškovi izrade diploma, plaketa, pehara, medalja i sl. - specificirati svaki trošak. </t>
    </r>
    <r>
      <rPr>
        <sz val="11"/>
        <color rgb="FFFF0000"/>
        <rFont val="Calibri"/>
        <family val="2"/>
        <charset val="238"/>
        <scheme val="minor"/>
      </rPr>
      <t>Ova skupina troškova je prihvatljiva do 15% ukupno dodijeljenih sredstava</t>
    </r>
  </si>
  <si>
    <r>
      <t xml:space="preserve">SKUPINA TROŠKOVA: dozvola/prava organiziranja međunarodnog sportskog natjecanja (kotizacije prema međunarodnih sportskim udruženjima), najma prostora za provođenje pripreme i natjecanja sportaša, osiguranja sportaša, organizacije (ureda za organizaciju, izrade i distribucije ulaznica, ceremonijala otvaranja i zatvaranja te prostora za medije), službenih odora (za osobe koje sudjeluju u pripremi i provedbi) - specificirati svaki trošak.                                 </t>
    </r>
    <r>
      <rPr>
        <sz val="11"/>
        <color rgb="FFFF0000"/>
        <rFont val="Calibri"/>
        <family val="2"/>
        <charset val="238"/>
        <scheme val="minor"/>
      </rPr>
      <t>Ova skupina troškova je prihvatljiva do 20% ukupno dodijeljenih sredstava</t>
    </r>
  </si>
  <si>
    <r>
      <rPr>
        <sz val="11"/>
        <rFont val="Calibri"/>
        <family val="2"/>
        <charset val="238"/>
        <scheme val="minor"/>
      </rPr>
      <t>SKUPINA TROŠKOVA: promidžbe i oglašavanja s ciljem vidljivosti</t>
    </r>
    <r>
      <rPr>
        <sz val="11"/>
        <color rgb="FFFF0000"/>
        <rFont val="Calibri"/>
        <family val="2"/>
        <charset val="238"/>
        <scheme val="minor"/>
      </rPr>
      <t xml:space="preserve"> u maksimalnom iznosu do 10% ukupnog iznosa sufinanciranja</t>
    </r>
    <r>
      <rPr>
        <sz val="11"/>
        <color theme="1"/>
        <rFont val="Calibri"/>
        <family val="2"/>
        <charset val="238"/>
        <scheme val="minor"/>
      </rPr>
      <t xml:space="preserve"> - specificirati svaki trošak</t>
    </r>
  </si>
  <si>
    <t>Datum podnošenja izvješća</t>
  </si>
  <si>
    <t>Ime i prezime osobe ovlaštene za zastupanje:</t>
  </si>
  <si>
    <r>
      <rPr>
        <b/>
        <sz val="11"/>
        <color theme="1"/>
        <rFont val="Calibri"/>
        <family val="2"/>
        <scheme val="minor"/>
      </rPr>
      <t>Troškovi organiziranog prijevoza sportaša, stručnih timova sportaša, sudaca, delegata i sl., volontera te službenih predstavnika međunarodnih sportskih udruženja</t>
    </r>
    <r>
      <rPr>
        <sz val="11"/>
        <color theme="1"/>
        <rFont val="Calibri"/>
        <family val="2"/>
        <charset val="238"/>
        <scheme val="minor"/>
      </rPr>
      <t xml:space="preserve"> (navesti vrstu prijevoza/troška, npr.: najam vozila, usluge vozača, goriva, cestarine i sl.)</t>
    </r>
  </si>
  <si>
    <t>SKUPINA FINANCIRANJA (odaberi iz padajućeg izbornika)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</si>
</sst>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n&quot;_-;\-* #,##0.00\ &quot;kn&quot;_-;_-* &quot;-&quot;??\ &quot;kn&quot;_-;_-@_-"/>
    <numFmt numFmtId="164" formatCode="#,##0.00\ &quot;kn&quot;"/>
    <numFmt numFmtId="165" formatCode="[$-F800]dddd\,\ mmmm\ dd\,\ yyyy"/>
    <numFmt numFmtId="166" formatCode="_-* #,##0.00\ [$€-1]_-;\-* #,##0.00\ [$€-1]_-;_-* &quot;-&quot;??\ [$€-1]_-;_-@_-"/>
    <numFmt numFmtId="167" formatCode="#,##0.00\ [$€-1];\-#,##0.00\ [$€-1]"/>
    <numFmt numFmtId="168" formatCode="#,##0.00\ [$€-1]"/>
    <numFmt numFmtId="169" formatCode="#,##0.00\ [$€-41A]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9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" applyFont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166" fontId="4" fillId="2" borderId="1" xfId="1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6" fontId="0" fillId="4" borderId="10" xfId="1" applyNumberFormat="1" applyFont="1" applyFill="1" applyBorder="1" applyAlignment="1" applyProtection="1">
      <alignment horizontal="center"/>
      <protection locked="0"/>
    </xf>
    <xf numFmtId="166" fontId="0" fillId="4" borderId="7" xfId="1" applyNumberFormat="1" applyFont="1" applyFill="1" applyBorder="1" applyAlignment="1" applyProtection="1">
      <alignment horizontal="center"/>
      <protection locked="0"/>
    </xf>
    <xf numFmtId="166" fontId="0" fillId="4" borderId="1" xfId="1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166" fontId="4" fillId="2" borderId="1" xfId="1" applyNumberFormat="1" applyFont="1" applyFill="1" applyBorder="1"/>
    <xf numFmtId="166" fontId="4" fillId="8" borderId="1" xfId="1" applyNumberFormat="1" applyFont="1" applyFill="1" applyBorder="1"/>
    <xf numFmtId="44" fontId="4" fillId="0" borderId="0" xfId="1" applyFont="1" applyFill="1" applyBorder="1"/>
    <xf numFmtId="0" fontId="4" fillId="0" borderId="3" xfId="0" applyFont="1" applyFill="1" applyBorder="1" applyAlignment="1">
      <alignment horizontal="center"/>
    </xf>
    <xf numFmtId="44" fontId="4" fillId="0" borderId="3" xfId="1" applyFont="1" applyFill="1" applyBorder="1"/>
    <xf numFmtId="0" fontId="0" fillId="9" borderId="1" xfId="0" applyNumberForma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vertical="center" wrapText="1"/>
    </xf>
    <xf numFmtId="168" fontId="4" fillId="7" borderId="1" xfId="0" applyNumberFormat="1" applyFont="1" applyFill="1" applyBorder="1" applyAlignment="1" applyProtection="1">
      <alignment horizontal="center" vertical="center"/>
    </xf>
    <xf numFmtId="168" fontId="5" fillId="7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vertical="center" wrapText="1"/>
    </xf>
    <xf numFmtId="168" fontId="0" fillId="2" borderId="1" xfId="0" applyNumberFormat="1" applyFont="1" applyFill="1" applyBorder="1" applyAlignment="1" applyProtection="1">
      <alignment horizontal="right" vertical="center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168" fontId="0" fillId="4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</xf>
    <xf numFmtId="164" fontId="0" fillId="4" borderId="1" xfId="0" applyNumberFormat="1" applyFill="1" applyBorder="1" applyAlignment="1" applyProtection="1">
      <alignment horizontal="left" vertical="center" wrapText="1"/>
      <protection locked="0"/>
    </xf>
    <xf numFmtId="168" fontId="0" fillId="2" borderId="1" xfId="0" applyNumberFormat="1" applyFill="1" applyBorder="1" applyProtection="1"/>
    <xf numFmtId="49" fontId="1" fillId="7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right"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6" fontId="0" fillId="2" borderId="1" xfId="0" applyNumberForma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10" fontId="10" fillId="2" borderId="1" xfId="2" applyNumberFormat="1" applyFont="1" applyFill="1" applyBorder="1" applyAlignment="1" applyProtection="1">
      <alignment horizontal="center" vertical="center"/>
    </xf>
    <xf numFmtId="9" fontId="10" fillId="2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Border="1" applyProtection="1"/>
    <xf numFmtId="49" fontId="6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</xf>
    <xf numFmtId="0" fontId="0" fillId="0" borderId="2" xfId="0" applyNumberFormat="1" applyFill="1" applyBorder="1" applyProtection="1"/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/>
    <xf numFmtId="49" fontId="1" fillId="7" borderId="1" xfId="0" applyNumberFormat="1" applyFont="1" applyFill="1" applyBorder="1" applyAlignment="1" applyProtection="1">
      <alignment horizontal="center"/>
    </xf>
    <xf numFmtId="0" fontId="0" fillId="7" borderId="1" xfId="0" applyFill="1" applyBorder="1" applyAlignment="1" applyProtection="1"/>
    <xf numFmtId="166" fontId="9" fillId="7" borderId="1" xfId="1" applyNumberFormat="1" applyFont="1" applyFill="1" applyBorder="1" applyAlignment="1" applyProtection="1">
      <alignment horizontal="center" vertical="center"/>
    </xf>
    <xf numFmtId="49" fontId="4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wrapText="1"/>
    </xf>
    <xf numFmtId="166" fontId="16" fillId="7" borderId="1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5" borderId="0" xfId="0" applyFont="1" applyFill="1" applyAlignment="1">
      <alignment vertical="center"/>
    </xf>
    <xf numFmtId="0" fontId="0" fillId="5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65" fontId="0" fillId="3" borderId="3" xfId="0" applyNumberFormat="1" applyFill="1" applyBorder="1" applyAlignment="1" applyProtection="1">
      <alignment horizontal="center" vertical="center"/>
      <protection locked="0"/>
    </xf>
    <xf numFmtId="0" fontId="18" fillId="3" borderId="3" xfId="3" applyFill="1" applyBorder="1" applyAlignment="1" applyProtection="1">
      <alignment horizontal="center" vertical="center"/>
      <protection locked="0"/>
    </xf>
    <xf numFmtId="0" fontId="0" fillId="0" borderId="0" xfId="0"/>
    <xf numFmtId="166" fontId="9" fillId="0" borderId="0" xfId="0" applyNumberFormat="1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horizontal="center" vertical="center"/>
      <protection locked="0"/>
    </xf>
    <xf numFmtId="166" fontId="0" fillId="4" borderId="1" xfId="0" applyNumberFormat="1" applyFill="1" applyBorder="1"/>
    <xf numFmtId="0" fontId="0" fillId="0" borderId="0" xfId="0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169" fontId="9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0" fontId="17" fillId="2" borderId="1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10" fontId="16" fillId="7" borderId="1" xfId="2" applyNumberFormat="1" applyFont="1" applyFill="1" applyBorder="1" applyAlignment="1" applyProtection="1">
      <alignment horizontal="center" vertical="center"/>
    </xf>
    <xf numFmtId="10" fontId="9" fillId="10" borderId="1" xfId="2" applyNumberFormat="1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8" fontId="4" fillId="2" borderId="1" xfId="0" applyNumberFormat="1" applyFont="1" applyFill="1" applyBorder="1" applyAlignment="1" applyProtection="1">
      <alignment horizontal="center" vertical="center"/>
    </xf>
    <xf numFmtId="168" fontId="4" fillId="12" borderId="1" xfId="0" applyNumberFormat="1" applyFont="1" applyFill="1" applyBorder="1" applyAlignment="1" applyProtection="1">
      <alignment horizontal="center" vertical="center"/>
    </xf>
    <xf numFmtId="168" fontId="4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9" fontId="16" fillId="7" borderId="1" xfId="2" applyFont="1" applyFill="1" applyBorder="1" applyAlignment="1" applyProtection="1">
      <alignment horizontal="center" vertical="center"/>
    </xf>
    <xf numFmtId="10" fontId="16" fillId="2" borderId="1" xfId="2" applyNumberFormat="1" applyFont="1" applyFill="1" applyBorder="1" applyAlignment="1" applyProtection="1">
      <alignment horizontal="center" vertical="center"/>
    </xf>
    <xf numFmtId="0" fontId="0" fillId="0" borderId="0" xfId="0"/>
    <xf numFmtId="0" fontId="4" fillId="2" borderId="1" xfId="0" applyFont="1" applyFill="1" applyBorder="1" applyAlignment="1" applyProtection="1">
      <alignment vertical="center" wrapText="1"/>
    </xf>
    <xf numFmtId="49" fontId="1" fillId="7" borderId="1" xfId="0" applyNumberFormat="1" applyFont="1" applyFill="1" applyBorder="1" applyAlignment="1" applyProtection="1">
      <alignment horizontal="left" vertical="center"/>
    </xf>
    <xf numFmtId="166" fontId="4" fillId="4" borderId="1" xfId="1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166" fontId="0" fillId="4" borderId="1" xfId="0" applyNumberFormat="1" applyFill="1" applyBorder="1" applyProtection="1">
      <protection locked="0"/>
    </xf>
    <xf numFmtId="0" fontId="1" fillId="0" borderId="0" xfId="0" applyFont="1" applyAlignment="1">
      <alignment horizontal="right" vertical="center" wrapText="1"/>
    </xf>
    <xf numFmtId="166" fontId="9" fillId="2" borderId="1" xfId="1" applyNumberFormat="1" applyFont="1" applyFill="1" applyBorder="1" applyAlignment="1" applyProtection="1">
      <alignment horizontal="center" vertical="center"/>
    </xf>
    <xf numFmtId="166" fontId="16" fillId="2" borderId="1" xfId="1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</xf>
    <xf numFmtId="9" fontId="16" fillId="7" borderId="1" xfId="2" applyFont="1" applyFill="1" applyBorder="1" applyAlignment="1" applyProtection="1">
      <alignment horizontal="center" vertical="center"/>
    </xf>
    <xf numFmtId="10" fontId="9" fillId="10" borderId="1" xfId="2" applyNumberFormat="1" applyFont="1" applyFill="1" applyBorder="1" applyAlignment="1">
      <alignment horizontal="center"/>
    </xf>
    <xf numFmtId="0" fontId="1" fillId="9" borderId="6" xfId="0" applyFon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</xf>
    <xf numFmtId="10" fontId="17" fillId="2" borderId="6" xfId="2" applyNumberFormat="1" applyFont="1" applyFill="1" applyBorder="1" applyAlignment="1" applyProtection="1">
      <alignment horizontal="center" vertical="center"/>
    </xf>
    <xf numFmtId="10" fontId="17" fillId="2" borderId="7" xfId="2" applyNumberFormat="1" applyFont="1" applyFill="1" applyBorder="1" applyAlignment="1" applyProtection="1">
      <alignment horizontal="center" vertical="center"/>
    </xf>
    <xf numFmtId="10" fontId="17" fillId="2" borderId="8" xfId="2" applyNumberFormat="1" applyFont="1" applyFill="1" applyBorder="1" applyAlignment="1" applyProtection="1">
      <alignment horizontal="center" vertical="center"/>
    </xf>
    <xf numFmtId="10" fontId="17" fillId="2" borderId="9" xfId="2" applyNumberFormat="1" applyFont="1" applyFill="1" applyBorder="1" applyAlignment="1" applyProtection="1">
      <alignment horizontal="center" vertical="center"/>
    </xf>
    <xf numFmtId="10" fontId="17" fillId="2" borderId="5" xfId="2" applyNumberFormat="1" applyFont="1" applyFill="1" applyBorder="1" applyAlignment="1" applyProtection="1">
      <alignment horizontal="center" vertical="center"/>
    </xf>
    <xf numFmtId="10" fontId="17" fillId="2" borderId="11" xfId="2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/>
    </xf>
    <xf numFmtId="10" fontId="16" fillId="2" borderId="1" xfId="2" applyNumberFormat="1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10" fontId="16" fillId="7" borderId="6" xfId="2" applyNumberFormat="1" applyFont="1" applyFill="1" applyBorder="1" applyAlignment="1" applyProtection="1">
      <alignment horizontal="center" vertical="center"/>
    </xf>
    <xf numFmtId="10" fontId="16" fillId="7" borderId="7" xfId="2" applyNumberFormat="1" applyFont="1" applyFill="1" applyBorder="1" applyAlignment="1" applyProtection="1">
      <alignment horizontal="center" vertical="center"/>
    </xf>
    <xf numFmtId="0" fontId="11" fillId="7" borderId="12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wrapText="1"/>
      <protection locked="0"/>
    </xf>
    <xf numFmtId="0" fontId="4" fillId="8" borderId="2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65" fontId="1" fillId="4" borderId="3" xfId="0" applyNumberFormat="1" applyFont="1" applyFill="1" applyBorder="1" applyAlignment="1" applyProtection="1">
      <alignment horizontal="center" vertical="center"/>
      <protection locked="0"/>
    </xf>
    <xf numFmtId="168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0" xfId="0"/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7" xfId="0" applyFill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</xf>
    <xf numFmtId="0" fontId="0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23" fillId="2" borderId="0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0"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CC"/>
      </font>
    </dxf>
    <dxf>
      <font>
        <color theme="2"/>
      </font>
    </dxf>
    <dxf>
      <font>
        <color theme="2"/>
      </font>
    </dxf>
    <dxf>
      <font>
        <color rgb="FFFFFFCC"/>
      </font>
    </dxf>
    <dxf>
      <font>
        <color auto="1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153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0</xdr:row>
      <xdr:rowOff>28575</xdr:rowOff>
    </xdr:from>
    <xdr:ext cx="4681153" cy="342786"/>
    <xdr:sp macro="" textlink="">
      <xdr:nvSpPr>
        <xdr:cNvPr id="6" name="TextBox 5"/>
        <xdr:cNvSpPr txBox="1"/>
      </xdr:nvSpPr>
      <xdr:spPr>
        <a:xfrm>
          <a:off x="6572250" y="28575"/>
          <a:ext cx="468115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1600" b="1">
              <a:solidFill>
                <a:srgbClr val="FF0000"/>
              </a:solidFill>
            </a:rPr>
            <a:t>OBAVEZE ZA IZVJEŠTAVANJE</a:t>
          </a:r>
          <a:r>
            <a:rPr lang="hr-HR" sz="1600" b="1" baseline="0">
              <a:solidFill>
                <a:srgbClr val="FF0000"/>
              </a:solidFill>
            </a:rPr>
            <a:t> (iz Uputa za prijavitelje)</a:t>
          </a:r>
          <a:endParaRPr lang="hr-HR" sz="16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</xdr:col>
      <xdr:colOff>352425</xdr:colOff>
      <xdr:row>2</xdr:row>
      <xdr:rowOff>66675</xdr:rowOff>
    </xdr:from>
    <xdr:to>
      <xdr:col>12</xdr:col>
      <xdr:colOff>418112</xdr:colOff>
      <xdr:row>8</xdr:row>
      <xdr:rowOff>268498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47675"/>
          <a:ext cx="5552087" cy="2602123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8</xdr:row>
      <xdr:rowOff>300010</xdr:rowOff>
    </xdr:from>
    <xdr:to>
      <xdr:col>12</xdr:col>
      <xdr:colOff>504825</xdr:colOff>
      <xdr:row>17</xdr:row>
      <xdr:rowOff>125258</xdr:rowOff>
    </xdr:to>
    <xdr:pic>
      <xdr:nvPicPr>
        <xdr:cNvPr id="10" name="Slika 9" descr="C:\Users\dvucic\Pictures\Screenshots\Snimka zaslona (258)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081310"/>
          <a:ext cx="5657850" cy="381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17</xdr:row>
      <xdr:rowOff>50374</xdr:rowOff>
    </xdr:from>
    <xdr:to>
      <xdr:col>13</xdr:col>
      <xdr:colOff>0</xdr:colOff>
      <xdr:row>37</xdr:row>
      <xdr:rowOff>38098</xdr:rowOff>
    </xdr:to>
    <xdr:pic>
      <xdr:nvPicPr>
        <xdr:cNvPr id="11" name="Slika 10" descr="C:\Users\dvucic\Pictures\Screenshots\Snimka zaslona (259)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6622624"/>
          <a:ext cx="5810250" cy="379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57150</xdr:rowOff>
    </xdr:from>
    <xdr:to>
      <xdr:col>2</xdr:col>
      <xdr:colOff>0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57150"/>
          <a:ext cx="2019300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1</xdr:row>
      <xdr:rowOff>102392</xdr:rowOff>
    </xdr:from>
    <xdr:to>
      <xdr:col>2</xdr:col>
      <xdr:colOff>1095329</xdr:colOff>
      <xdr:row>4</xdr:row>
      <xdr:rowOff>35717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513" y="685798"/>
          <a:ext cx="1971629" cy="504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</xdr:row>
      <xdr:rowOff>76200</xdr:rowOff>
    </xdr:from>
    <xdr:to>
      <xdr:col>2</xdr:col>
      <xdr:colOff>633604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47700"/>
          <a:ext cx="1748029" cy="466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na kljucaric" id="{4DFB342E-833D-465E-902F-BEC674D469C7}" userId="0001691da86269f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1"/>
  <sheetViews>
    <sheetView workbookViewId="0">
      <selection activeCell="C3" sqref="C3"/>
    </sheetView>
  </sheetViews>
  <sheetFormatPr defaultRowHeight="15" x14ac:dyDescent="0.25"/>
  <cols>
    <col min="1" max="1" width="51" style="2" bestFit="1" customWidth="1"/>
    <col min="2" max="2" width="9.140625" style="2"/>
    <col min="3" max="3" width="14.85546875" style="2" bestFit="1" customWidth="1"/>
    <col min="4" max="5" width="10.7109375" style="2" bestFit="1" customWidth="1"/>
    <col min="6" max="6" width="18" style="2" customWidth="1"/>
    <col min="7" max="7" width="26.5703125" style="2" customWidth="1"/>
    <col min="8" max="8" width="12.28515625" style="2" bestFit="1" customWidth="1"/>
    <col min="9" max="10" width="27.42578125" style="2" customWidth="1"/>
    <col min="11" max="11" width="23.140625" style="2" customWidth="1"/>
    <col min="12" max="12" width="18.28515625" style="2" customWidth="1"/>
    <col min="13" max="16384" width="9.140625" style="2"/>
  </cols>
  <sheetData>
    <row r="1" spans="1:12" s="14" customFormat="1" ht="75" x14ac:dyDescent="0.25">
      <c r="A1" s="108" t="s">
        <v>178</v>
      </c>
      <c r="C1" s="108" t="s">
        <v>186</v>
      </c>
      <c r="D1" s="108" t="s">
        <v>188</v>
      </c>
      <c r="E1" s="108" t="s">
        <v>189</v>
      </c>
      <c r="F1" s="108" t="s">
        <v>190</v>
      </c>
      <c r="G1" s="108" t="s">
        <v>191</v>
      </c>
      <c r="H1" s="108" t="s">
        <v>192</v>
      </c>
      <c r="I1" s="108" t="s">
        <v>193</v>
      </c>
      <c r="J1" s="108" t="s">
        <v>194</v>
      </c>
      <c r="K1" s="108" t="s">
        <v>195</v>
      </c>
      <c r="L1" s="14" t="s">
        <v>200</v>
      </c>
    </row>
    <row r="2" spans="1:12" x14ac:dyDescent="0.25">
      <c r="A2" s="107" t="s">
        <v>177</v>
      </c>
      <c r="C2" s="2" t="str">
        <f>CONCATENATE('ODOBRENI Obrazac proračuna'!A42," - ",'ODOBRENI Obrazac proračuna'!B42)</f>
        <v xml:space="preserve">1.1.1.1 - </v>
      </c>
      <c r="D2" s="2">
        <f>'ODOBRENI Obrazac proračuna'!B50</f>
        <v>0</v>
      </c>
      <c r="E2" s="2">
        <f>'ODOBRENI Obrazac proračuna'!B58</f>
        <v>0</v>
      </c>
      <c r="F2" s="2">
        <f>'ODOBRENI Obrazac proračuna'!B66</f>
        <v>0</v>
      </c>
      <c r="G2" s="2">
        <f>'ODOBRENI Obrazac proračuna'!B74</f>
        <v>0</v>
      </c>
      <c r="H2" s="2">
        <f>'ODOBRENI Obrazac proračuna'!B85</f>
        <v>0</v>
      </c>
      <c r="I2" s="2">
        <f>'ODOBRENI Obrazac proračuna'!B91</f>
        <v>0</v>
      </c>
      <c r="J2" s="2">
        <f>'ODOBRENI Obrazac proračuna'!B102</f>
        <v>0</v>
      </c>
      <c r="K2" s="2">
        <f>'ODOBRENI Obrazac proračuna'!B113</f>
        <v>0</v>
      </c>
      <c r="L2" s="2">
        <f>'ODOBRENI Obrazac proračuna'!B124</f>
        <v>0</v>
      </c>
    </row>
    <row r="3" spans="1:12" x14ac:dyDescent="0.25">
      <c r="A3" s="107" t="s">
        <v>179</v>
      </c>
      <c r="C3" s="2">
        <f>'ODOBRENI Obrazac proračuna'!B43</f>
        <v>0</v>
      </c>
      <c r="D3" s="2">
        <f>'ODOBRENI Obrazac proračuna'!B51</f>
        <v>0</v>
      </c>
      <c r="E3" s="2">
        <f>'ODOBRENI Obrazac proračuna'!B59</f>
        <v>0</v>
      </c>
      <c r="F3" s="2">
        <f>'ODOBRENI Obrazac proračuna'!B67</f>
        <v>0</v>
      </c>
      <c r="G3" s="2">
        <f>'ODOBRENI Obrazac proračuna'!B75</f>
        <v>0</v>
      </c>
      <c r="H3" s="2">
        <f>'ODOBRENI Obrazac proračuna'!B86</f>
        <v>0</v>
      </c>
      <c r="I3" s="2">
        <f>'ODOBRENI Obrazac proračuna'!B92</f>
        <v>0</v>
      </c>
      <c r="J3" s="2">
        <f>'ODOBRENI Obrazac proračuna'!B103</f>
        <v>0</v>
      </c>
      <c r="K3" s="2">
        <f>'ODOBRENI Obrazac proračuna'!B114</f>
        <v>0</v>
      </c>
      <c r="L3" s="2">
        <f>'ODOBRENI Obrazac proračuna'!B125</f>
        <v>0</v>
      </c>
    </row>
    <row r="4" spans="1:12" x14ac:dyDescent="0.25">
      <c r="A4" s="107" t="s">
        <v>181</v>
      </c>
      <c r="C4" s="2">
        <f>'ODOBRENI Obrazac proračuna'!B44</f>
        <v>0</v>
      </c>
      <c r="D4" s="2">
        <f>'ODOBRENI Obrazac proračuna'!B52</f>
        <v>0</v>
      </c>
      <c r="E4" s="2">
        <f>'ODOBRENI Obrazac proračuna'!B60</f>
        <v>0</v>
      </c>
      <c r="F4" s="2">
        <f>'ODOBRENI Obrazac proračuna'!B68</f>
        <v>0</v>
      </c>
      <c r="G4" s="2">
        <f>'ODOBRENI Obrazac proračuna'!B76</f>
        <v>0</v>
      </c>
      <c r="H4" s="2">
        <f>'ODOBRENI Obrazac proračuna'!B87</f>
        <v>0</v>
      </c>
      <c r="I4" s="2">
        <f>'ODOBRENI Obrazac proračuna'!B93</f>
        <v>0</v>
      </c>
      <c r="J4" s="2">
        <f>'ODOBRENI Obrazac proračuna'!B104</f>
        <v>0</v>
      </c>
      <c r="K4" s="2">
        <f>'ODOBRENI Obrazac proračuna'!B115</f>
        <v>0</v>
      </c>
      <c r="L4" s="2">
        <f>'ODOBRENI Obrazac proračuna'!B126</f>
        <v>0</v>
      </c>
    </row>
    <row r="5" spans="1:12" ht="45" x14ac:dyDescent="0.25">
      <c r="A5" s="108" t="s">
        <v>173</v>
      </c>
      <c r="C5" s="2">
        <f>'ODOBRENI Obrazac proračuna'!B45</f>
        <v>0</v>
      </c>
      <c r="D5" s="2">
        <f>'ODOBRENI Obrazac proračuna'!B53</f>
        <v>0</v>
      </c>
      <c r="E5" s="2">
        <f>'ODOBRENI Obrazac proračuna'!B61</f>
        <v>0</v>
      </c>
      <c r="F5" s="2">
        <f>'ODOBRENI Obrazac proračuna'!B69</f>
        <v>0</v>
      </c>
      <c r="G5" s="2">
        <f>'ODOBRENI Obrazac proračuna'!B77</f>
        <v>0</v>
      </c>
      <c r="H5" s="2">
        <f>'ODOBRENI Obrazac proračuna'!B88</f>
        <v>0</v>
      </c>
      <c r="I5" s="2">
        <f>'ODOBRENI Obrazac proračuna'!B94</f>
        <v>0</v>
      </c>
      <c r="J5" s="2">
        <f>'ODOBRENI Obrazac proračuna'!B105</f>
        <v>0</v>
      </c>
      <c r="K5" s="2">
        <f>'ODOBRENI Obrazac proračuna'!B116</f>
        <v>0</v>
      </c>
      <c r="L5" s="2">
        <f>'ODOBRENI Obrazac proračuna'!B127</f>
        <v>0</v>
      </c>
    </row>
    <row r="6" spans="1:12" x14ac:dyDescent="0.25">
      <c r="A6" s="108" t="s">
        <v>174</v>
      </c>
      <c r="C6" s="2">
        <f>'ODOBRENI Obrazac proračuna'!B46</f>
        <v>0</v>
      </c>
      <c r="D6" s="2">
        <f>'ODOBRENI Obrazac proračuna'!B54</f>
        <v>0</v>
      </c>
      <c r="E6" s="2">
        <f>'ODOBRENI Obrazac proračuna'!B62</f>
        <v>0</v>
      </c>
      <c r="F6" s="2">
        <f>'ODOBRENI Obrazac proračuna'!B70</f>
        <v>0</v>
      </c>
      <c r="G6" s="2">
        <f>'ODOBRENI Obrazac proračuna'!B78</f>
        <v>0</v>
      </c>
      <c r="H6" s="2">
        <f>'ODOBRENI Obrazac proračuna'!B89</f>
        <v>0</v>
      </c>
      <c r="I6" s="2">
        <f>'ODOBRENI Obrazac proračuna'!B95</f>
        <v>0</v>
      </c>
      <c r="J6" s="2">
        <f>'ODOBRENI Obrazac proračuna'!B106</f>
        <v>0</v>
      </c>
      <c r="K6" s="2">
        <f>'ODOBRENI Obrazac proračuna'!B117</f>
        <v>0</v>
      </c>
      <c r="L6" s="2">
        <f>'ODOBRENI Obrazac proračuna'!B128</f>
        <v>0</v>
      </c>
    </row>
    <row r="7" spans="1:12" ht="45" x14ac:dyDescent="0.25">
      <c r="A7" s="108" t="s">
        <v>180</v>
      </c>
      <c r="C7" s="2">
        <f>'ODOBRENI Obrazac proračuna'!B47</f>
        <v>0</v>
      </c>
      <c r="D7" s="2">
        <f>'ODOBRENI Obrazac proračuna'!B55</f>
        <v>0</v>
      </c>
      <c r="E7" s="2">
        <f>'ODOBRENI Obrazac proračuna'!B63</f>
        <v>0</v>
      </c>
      <c r="F7" s="2">
        <f>'ODOBRENI Obrazac proračuna'!B71</f>
        <v>0</v>
      </c>
      <c r="G7" s="2">
        <f>'ODOBRENI Obrazac proračuna'!B79</f>
        <v>0</v>
      </c>
      <c r="I7" s="2">
        <f>'ODOBRENI Obrazac proračuna'!B96</f>
        <v>0</v>
      </c>
      <c r="J7" s="2">
        <f>'ODOBRENI Obrazac proračuna'!B107</f>
        <v>0</v>
      </c>
      <c r="K7" s="2">
        <f>'ODOBRENI Obrazac proračuna'!B118</f>
        <v>0</v>
      </c>
      <c r="L7" s="2">
        <f>'ODOBRENI Obrazac proračuna'!B129</f>
        <v>0</v>
      </c>
    </row>
    <row r="8" spans="1:12" ht="30" x14ac:dyDescent="0.25">
      <c r="A8" s="108" t="s">
        <v>175</v>
      </c>
      <c r="C8" s="2">
        <f>'ODOBRENI Obrazac proračuna'!B48</f>
        <v>0</v>
      </c>
      <c r="D8" s="2">
        <f>'ODOBRENI Obrazac proračuna'!B56</f>
        <v>0</v>
      </c>
      <c r="E8" s="2">
        <f>'ODOBRENI Obrazac proračuna'!B64</f>
        <v>0</v>
      </c>
      <c r="F8" s="2">
        <f>'ODOBRENI Obrazac proračuna'!B72</f>
        <v>0</v>
      </c>
      <c r="G8" s="2">
        <f>'ODOBRENI Obrazac proračuna'!B80</f>
        <v>0</v>
      </c>
      <c r="I8" s="2">
        <f>'ODOBRENI Obrazac proračuna'!B97</f>
        <v>0</v>
      </c>
      <c r="J8" s="2">
        <f>'ODOBRENI Obrazac proračuna'!B108</f>
        <v>0</v>
      </c>
      <c r="K8" s="2">
        <f>'ODOBRENI Obrazac proračuna'!B119</f>
        <v>0</v>
      </c>
      <c r="L8" s="2">
        <f>'ODOBRENI Obrazac proračuna'!B130</f>
        <v>0</v>
      </c>
    </row>
    <row r="9" spans="1:12" x14ac:dyDescent="0.25">
      <c r="A9" s="108" t="s">
        <v>176</v>
      </c>
      <c r="G9" s="2">
        <f>'ODOBRENI Obrazac proračuna'!B81</f>
        <v>0</v>
      </c>
      <c r="I9" s="2">
        <f>'ODOBRENI Obrazac proračuna'!B98</f>
        <v>0</v>
      </c>
      <c r="J9" s="2">
        <f>'ODOBRENI Obrazac proračuna'!B109</f>
        <v>0</v>
      </c>
      <c r="K9" s="2">
        <f>'ODOBRENI Obrazac proračuna'!B120</f>
        <v>0</v>
      </c>
      <c r="L9" s="2">
        <f>'ODOBRENI Obrazac proračuna'!B131</f>
        <v>0</v>
      </c>
    </row>
    <row r="10" spans="1:12" x14ac:dyDescent="0.25">
      <c r="G10" s="2">
        <f>'ODOBRENI Obrazac proračuna'!B82</f>
        <v>0</v>
      </c>
      <c r="I10" s="2">
        <f>'ODOBRENI Obrazac proračuna'!B99</f>
        <v>0</v>
      </c>
      <c r="J10" s="2">
        <f>'ODOBRENI Obrazac proračuna'!B110</f>
        <v>0</v>
      </c>
      <c r="K10" s="2">
        <f>'ODOBRENI Obrazac proračuna'!B121</f>
        <v>0</v>
      </c>
      <c r="L10" s="2">
        <f>'ODOBRENI Obrazac proračuna'!B132</f>
        <v>0</v>
      </c>
    </row>
    <row r="11" spans="1:12" x14ac:dyDescent="0.25">
      <c r="G11" s="2">
        <f>'ODOBRENI Obrazac proračuna'!B83</f>
        <v>0</v>
      </c>
      <c r="I11" s="2">
        <f>'ODOBRENI Obrazac proračuna'!B100</f>
        <v>0</v>
      </c>
      <c r="J11" s="2">
        <f>'ODOBRENI Obrazac proračuna'!B111</f>
        <v>0</v>
      </c>
      <c r="K11" s="2">
        <f>'ODOBRENI Obrazac proračuna'!B122</f>
        <v>0</v>
      </c>
      <c r="L11" s="2">
        <f>'ODOBRENI Obrazac proračuna'!B133</f>
        <v>0</v>
      </c>
    </row>
    <row r="12" spans="1:12" x14ac:dyDescent="0.25">
      <c r="L12" s="2">
        <f>'ODOBRENI Obrazac proračuna'!B134</f>
        <v>0</v>
      </c>
    </row>
    <row r="13" spans="1:12" x14ac:dyDescent="0.25">
      <c r="L13" s="2">
        <f>'ODOBRENI Obrazac proračuna'!B135</f>
        <v>0</v>
      </c>
    </row>
    <row r="14" spans="1:12" x14ac:dyDescent="0.25">
      <c r="L14" s="2">
        <f>'ODOBRENI Obrazac proračuna'!B136</f>
        <v>0</v>
      </c>
    </row>
    <row r="15" spans="1:12" x14ac:dyDescent="0.25">
      <c r="L15" s="2">
        <f>'ODOBRENI Obrazac proračuna'!B137</f>
        <v>0</v>
      </c>
    </row>
    <row r="16" spans="1:12" x14ac:dyDescent="0.25">
      <c r="L16" s="2">
        <f>'ODOBRENI Obrazac proračuna'!B138</f>
        <v>0</v>
      </c>
    </row>
    <row r="17" spans="12:12" x14ac:dyDescent="0.25">
      <c r="L17" s="2">
        <f>'ODOBRENI Obrazac proračuna'!B139</f>
        <v>0</v>
      </c>
    </row>
    <row r="18" spans="12:12" x14ac:dyDescent="0.25">
      <c r="L18" s="2">
        <f>'ODOBRENI Obrazac proračuna'!B140</f>
        <v>0</v>
      </c>
    </row>
    <row r="19" spans="12:12" x14ac:dyDescent="0.25">
      <c r="L19" s="2">
        <f>'ODOBRENI Obrazac proračuna'!B141</f>
        <v>0</v>
      </c>
    </row>
    <row r="20" spans="12:12" x14ac:dyDescent="0.25">
      <c r="L20" s="2">
        <f>'ODOBRENI Obrazac proračuna'!B142</f>
        <v>0</v>
      </c>
    </row>
    <row r="21" spans="12:12" x14ac:dyDescent="0.25">
      <c r="L21" s="2">
        <f>'ODOBRENI Obrazac proračuna'!B143</f>
        <v>0</v>
      </c>
    </row>
    <row r="22" spans="12:12" x14ac:dyDescent="0.25">
      <c r="L22" s="2">
        <f>'ODOBRENI Obrazac proračuna'!B144</f>
        <v>0</v>
      </c>
    </row>
    <row r="23" spans="12:12" x14ac:dyDescent="0.25">
      <c r="L23" s="2">
        <f>'ODOBRENI Obrazac proračuna'!B145</f>
        <v>0</v>
      </c>
    </row>
    <row r="24" spans="12:12" x14ac:dyDescent="0.25">
      <c r="L24" s="2">
        <f>'ODOBRENI Obrazac proračuna'!B146</f>
        <v>0</v>
      </c>
    </row>
    <row r="25" spans="12:12" x14ac:dyDescent="0.25">
      <c r="L25" s="2">
        <f>'ODOBRENI Obrazac proračuna'!B147</f>
        <v>0</v>
      </c>
    </row>
    <row r="26" spans="12:12" x14ac:dyDescent="0.25">
      <c r="L26" s="2">
        <f>'ODOBRENI Obrazac proračuna'!B148</f>
        <v>0</v>
      </c>
    </row>
    <row r="27" spans="12:12" x14ac:dyDescent="0.25">
      <c r="L27" s="2">
        <f>'ODOBRENI Obrazac proračuna'!B149</f>
        <v>0</v>
      </c>
    </row>
    <row r="28" spans="12:12" x14ac:dyDescent="0.25">
      <c r="L28" s="2">
        <f>'ODOBRENI Obrazac proračuna'!B150</f>
        <v>0</v>
      </c>
    </row>
    <row r="29" spans="12:12" x14ac:dyDescent="0.25">
      <c r="L29" s="2">
        <f>'ODOBRENI Obrazac proračuna'!B151</f>
        <v>0</v>
      </c>
    </row>
    <row r="30" spans="12:12" x14ac:dyDescent="0.25">
      <c r="L30" s="2">
        <f>'ODOBRENI Obrazac proračuna'!B152</f>
        <v>0</v>
      </c>
    </row>
    <row r="31" spans="12:12" x14ac:dyDescent="0.25">
      <c r="L31" s="2">
        <f>'ODOBRENI Obrazac proračuna'!B153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C15"/>
  <sheetViews>
    <sheetView showGridLines="0" workbookViewId="0">
      <selection activeCell="Q15" sqref="Q15"/>
    </sheetView>
  </sheetViews>
  <sheetFormatPr defaultRowHeight="15" x14ac:dyDescent="0.25"/>
  <cols>
    <col min="1" max="1" width="4.28515625" customWidth="1"/>
    <col min="2" max="2" width="4.7109375" style="17" customWidth="1"/>
    <col min="3" max="3" width="73.85546875" style="2" customWidth="1"/>
  </cols>
  <sheetData>
    <row r="3" spans="2:3" s="2" customFormat="1" ht="31.5" x14ac:dyDescent="0.25">
      <c r="B3" s="112" t="s">
        <v>24</v>
      </c>
      <c r="C3" s="113" t="s">
        <v>205</v>
      </c>
    </row>
    <row r="4" spans="2:3" s="2" customFormat="1" ht="15.75" x14ac:dyDescent="0.25">
      <c r="B4" s="110"/>
      <c r="C4" s="109"/>
    </row>
    <row r="5" spans="2:3" s="2" customFormat="1" ht="31.5" x14ac:dyDescent="0.25">
      <c r="B5" s="112" t="s">
        <v>4</v>
      </c>
      <c r="C5" s="113" t="s">
        <v>204</v>
      </c>
    </row>
    <row r="6" spans="2:3" s="2" customFormat="1" ht="15.75" x14ac:dyDescent="0.25">
      <c r="B6" s="111"/>
      <c r="C6" s="19"/>
    </row>
    <row r="7" spans="2:3" s="2" customFormat="1" ht="63" x14ac:dyDescent="0.25">
      <c r="B7" s="112" t="s">
        <v>25</v>
      </c>
      <c r="C7" s="113" t="s">
        <v>182</v>
      </c>
    </row>
    <row r="8" spans="2:3" s="2" customFormat="1" ht="15.75" x14ac:dyDescent="0.25">
      <c r="B8" s="111"/>
      <c r="C8" s="19"/>
    </row>
    <row r="9" spans="2:3" s="2" customFormat="1" ht="94.5" x14ac:dyDescent="0.25">
      <c r="B9" s="112" t="s">
        <v>26</v>
      </c>
      <c r="C9" s="113" t="s">
        <v>213</v>
      </c>
    </row>
    <row r="10" spans="2:3" s="2" customFormat="1" ht="15.75" x14ac:dyDescent="0.25">
      <c r="B10" s="111"/>
      <c r="C10" s="19"/>
    </row>
    <row r="11" spans="2:3" s="2" customFormat="1" ht="47.25" x14ac:dyDescent="0.25">
      <c r="B11" s="112" t="s">
        <v>27</v>
      </c>
      <c r="C11" s="113" t="s">
        <v>209</v>
      </c>
    </row>
    <row r="13" spans="2:3" s="2" customFormat="1" ht="81.75" x14ac:dyDescent="0.25">
      <c r="B13" s="112" t="s">
        <v>214</v>
      </c>
      <c r="C13" s="113" t="s">
        <v>184</v>
      </c>
    </row>
    <row r="15" spans="2:3" x14ac:dyDescent="0.25">
      <c r="C15" s="32" t="s">
        <v>28</v>
      </c>
    </row>
  </sheetData>
  <pageMargins left="0.7" right="0.7" top="0.75" bottom="0.75" header="0.3" footer="0.3"/>
  <pageSetup paperSize="9" scale="4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5:K47"/>
  <sheetViews>
    <sheetView showGridLines="0" tabSelected="1" workbookViewId="0">
      <selection activeCell="B12" sqref="B12:E12"/>
    </sheetView>
  </sheetViews>
  <sheetFormatPr defaultColWidth="0" defaultRowHeight="15" x14ac:dyDescent="0.25"/>
  <cols>
    <col min="1" max="1" width="32" customWidth="1"/>
    <col min="2" max="2" width="40.42578125" style="2" customWidth="1"/>
    <col min="3" max="3" width="6" customWidth="1"/>
    <col min="4" max="4" width="21.85546875" bestFit="1" customWidth="1"/>
    <col min="5" max="5" width="18.140625" style="2" customWidth="1"/>
    <col min="6" max="11" width="0" hidden="1" customWidth="1"/>
    <col min="12" max="16384" width="9.140625" hidden="1"/>
  </cols>
  <sheetData>
    <row r="5" spans="1:5" x14ac:dyDescent="0.25">
      <c r="B5" s="21" t="s">
        <v>29</v>
      </c>
      <c r="C5" s="165"/>
      <c r="D5" s="165"/>
      <c r="E5" s="165"/>
    </row>
    <row r="6" spans="1:5" x14ac:dyDescent="0.25">
      <c r="C6" s="166" t="s">
        <v>30</v>
      </c>
      <c r="D6" s="166"/>
      <c r="E6" s="166"/>
    </row>
    <row r="8" spans="1:5" ht="15.75" x14ac:dyDescent="0.25">
      <c r="A8" s="169" t="s">
        <v>19</v>
      </c>
      <c r="B8" s="169"/>
      <c r="C8" s="169"/>
      <c r="D8" s="169"/>
      <c r="E8" s="169"/>
    </row>
    <row r="9" spans="1:5" s="2" customFormat="1" x14ac:dyDescent="0.25"/>
    <row r="10" spans="1:5" s="2" customFormat="1" ht="30" x14ac:dyDescent="0.25">
      <c r="A10" s="162" t="s">
        <v>212</v>
      </c>
      <c r="B10" s="173"/>
      <c r="C10" s="173"/>
      <c r="D10" s="173"/>
      <c r="E10" s="173"/>
    </row>
    <row r="11" spans="1:5" s="2" customFormat="1" x14ac:dyDescent="0.25"/>
    <row r="12" spans="1:5" s="2" customFormat="1" ht="37.5" customHeight="1" x14ac:dyDescent="0.25">
      <c r="A12" s="28" t="s">
        <v>39</v>
      </c>
      <c r="B12" s="170"/>
      <c r="C12" s="170"/>
      <c r="D12" s="170"/>
      <c r="E12" s="170"/>
    </row>
    <row r="14" spans="1:5" s="2" customFormat="1" x14ac:dyDescent="0.25">
      <c r="A14" s="3" t="s">
        <v>22</v>
      </c>
      <c r="B14" s="114"/>
      <c r="D14" s="3" t="s">
        <v>23</v>
      </c>
      <c r="E14" s="114"/>
    </row>
    <row r="16" spans="1:5" s="2" customFormat="1" x14ac:dyDescent="0.25">
      <c r="A16" s="28"/>
      <c r="B16" s="18"/>
      <c r="D16" s="3"/>
      <c r="E16" s="6"/>
    </row>
    <row r="17" spans="1:5" ht="15.75" x14ac:dyDescent="0.25">
      <c r="A17" s="169" t="s">
        <v>17</v>
      </c>
      <c r="B17" s="169"/>
      <c r="C17" s="169"/>
      <c r="D17" s="169"/>
      <c r="E17" s="169"/>
    </row>
    <row r="18" spans="1:5" x14ac:dyDescent="0.25">
      <c r="A18" s="8"/>
      <c r="B18" s="4"/>
      <c r="D18" s="8"/>
      <c r="E18" s="4"/>
    </row>
    <row r="19" spans="1:5" s="2" customFormat="1" x14ac:dyDescent="0.25">
      <c r="A19" s="9" t="s">
        <v>18</v>
      </c>
      <c r="B19" s="171"/>
      <c r="C19" s="171"/>
      <c r="D19" s="171"/>
      <c r="E19" s="171"/>
    </row>
    <row r="20" spans="1:5" s="2" customFormat="1" x14ac:dyDescent="0.25">
      <c r="A20" s="11"/>
      <c r="B20" s="4"/>
    </row>
    <row r="21" spans="1:5" s="2" customFormat="1" x14ac:dyDescent="0.25">
      <c r="A21" s="10" t="s">
        <v>16</v>
      </c>
      <c r="B21" s="5"/>
    </row>
    <row r="22" spans="1:5" s="2" customFormat="1" x14ac:dyDescent="0.25">
      <c r="A22" s="11"/>
      <c r="B22" s="4"/>
    </row>
    <row r="23" spans="1:5" s="2" customFormat="1" x14ac:dyDescent="0.25">
      <c r="A23" s="9" t="s">
        <v>15</v>
      </c>
      <c r="B23" s="30"/>
      <c r="D23" s="11" t="s">
        <v>14</v>
      </c>
      <c r="E23" s="115"/>
    </row>
    <row r="24" spans="1:5" s="2" customFormat="1" x14ac:dyDescent="0.25">
      <c r="A24" s="11"/>
      <c r="B24" s="4"/>
      <c r="D24" s="12"/>
      <c r="E24" s="4"/>
    </row>
    <row r="25" spans="1:5" s="2" customFormat="1" ht="30" x14ac:dyDescent="0.25">
      <c r="A25" s="9" t="s">
        <v>10</v>
      </c>
      <c r="B25" s="30"/>
      <c r="D25" s="12" t="s">
        <v>9</v>
      </c>
      <c r="E25" s="30"/>
    </row>
    <row r="26" spans="1:5" x14ac:dyDescent="0.25">
      <c r="A26" s="13"/>
    </row>
    <row r="27" spans="1:5" s="2" customFormat="1" ht="45" x14ac:dyDescent="0.25">
      <c r="A27" s="9" t="s">
        <v>11</v>
      </c>
      <c r="B27" s="30"/>
      <c r="D27" s="3"/>
    </row>
    <row r="28" spans="1:5" s="2" customFormat="1" x14ac:dyDescent="0.25">
      <c r="A28" s="9"/>
      <c r="B28" s="4"/>
      <c r="D28" s="3"/>
    </row>
    <row r="29" spans="1:5" s="2" customFormat="1" x14ac:dyDescent="0.25"/>
    <row r="30" spans="1:5" ht="15.75" x14ac:dyDescent="0.25">
      <c r="A30" s="169" t="s">
        <v>20</v>
      </c>
      <c r="B30" s="169"/>
      <c r="C30" s="169"/>
      <c r="D30" s="169"/>
      <c r="E30" s="169"/>
    </row>
    <row r="31" spans="1:5" s="2" customFormat="1" x14ac:dyDescent="0.25">
      <c r="A31" s="3"/>
      <c r="B31" s="4"/>
      <c r="D31" s="3"/>
      <c r="E31" s="4"/>
    </row>
    <row r="32" spans="1:5" s="2" customFormat="1" ht="30" x14ac:dyDescent="0.25">
      <c r="A32" s="28" t="s">
        <v>21</v>
      </c>
      <c r="B32" s="5"/>
      <c r="D32" s="3" t="s">
        <v>7</v>
      </c>
      <c r="E32" s="37"/>
    </row>
    <row r="33" spans="1:5" s="2" customFormat="1" x14ac:dyDescent="0.25">
      <c r="A33" s="28"/>
      <c r="B33" s="4"/>
      <c r="D33" s="3"/>
      <c r="E33" s="6"/>
    </row>
    <row r="34" spans="1:5" s="2" customFormat="1" x14ac:dyDescent="0.25">
      <c r="A34" s="28" t="s">
        <v>8</v>
      </c>
      <c r="B34" s="7"/>
      <c r="D34" s="3" t="s">
        <v>32</v>
      </c>
      <c r="E34" s="20"/>
    </row>
    <row r="35" spans="1:5" s="2" customFormat="1" x14ac:dyDescent="0.25">
      <c r="A35" s="28"/>
      <c r="B35" s="4"/>
      <c r="D35" s="3"/>
      <c r="E35" s="6"/>
    </row>
    <row r="36" spans="1:5" s="2" customFormat="1" x14ac:dyDescent="0.25">
      <c r="B36" s="172" t="s">
        <v>183</v>
      </c>
      <c r="C36" s="172"/>
      <c r="D36" s="172"/>
      <c r="E36" s="20"/>
    </row>
    <row r="37" spans="1:5" s="2" customFormat="1" x14ac:dyDescent="0.25"/>
    <row r="38" spans="1:5" s="2" customFormat="1" x14ac:dyDescent="0.25"/>
    <row r="39" spans="1:5" s="2" customFormat="1" x14ac:dyDescent="0.25"/>
    <row r="40" spans="1:5" s="2" customFormat="1" x14ac:dyDescent="0.25"/>
    <row r="41" spans="1:5" s="14" customFormat="1" x14ac:dyDescent="0.25">
      <c r="A41" s="4" t="s">
        <v>12</v>
      </c>
      <c r="B41" s="2"/>
      <c r="D41" s="167" t="s">
        <v>13</v>
      </c>
      <c r="E41" s="167"/>
    </row>
    <row r="42" spans="1:5" s="14" customFormat="1" x14ac:dyDescent="0.25">
      <c r="B42" s="2"/>
    </row>
    <row r="43" spans="1:5" s="14" customFormat="1" x14ac:dyDescent="0.25">
      <c r="A43" s="30"/>
      <c r="B43" s="2"/>
      <c r="C43" s="8"/>
      <c r="D43" s="168"/>
      <c r="E43" s="168"/>
    </row>
    <row r="44" spans="1:5" s="14" customFormat="1" x14ac:dyDescent="0.25">
      <c r="A44" s="15"/>
      <c r="B44" s="2"/>
    </row>
    <row r="45" spans="1:5" s="2" customFormat="1" x14ac:dyDescent="0.25"/>
    <row r="46" spans="1:5" s="2" customFormat="1" x14ac:dyDescent="0.25"/>
    <row r="47" spans="1:5" s="2" customFormat="1" x14ac:dyDescent="0.25"/>
  </sheetData>
  <sheetProtection algorithmName="SHA-512" hashValue="pxn2GXT3OpTp84NY13tfsu0CXZH10AvbsqNFbfK+X51ppmCDjDVCdy36d7AdqU37bAmaAhUvckTEVis3qmpkOA==" saltValue="O4kcoFjF0LMdTRVe82LqCQ==" spinCount="100000" sheet="1" objects="1" scenarios="1"/>
  <mergeCells count="11">
    <mergeCell ref="C5:E5"/>
    <mergeCell ref="C6:E6"/>
    <mergeCell ref="D41:E41"/>
    <mergeCell ref="D43:E43"/>
    <mergeCell ref="A8:E8"/>
    <mergeCell ref="B12:E12"/>
    <mergeCell ref="B19:E19"/>
    <mergeCell ref="A30:E30"/>
    <mergeCell ref="A17:E17"/>
    <mergeCell ref="B36:D36"/>
    <mergeCell ref="B10:E10"/>
  </mergeCells>
  <phoneticPr fontId="15" type="noConversion"/>
  <dataValidations count="1">
    <dataValidation type="list" allowBlank="1" showInputMessage="1" showErrorMessage="1" sqref="B10:E10">
      <mc:AlternateContent xmlns:x12ac="http://schemas.microsoft.com/office/spreadsheetml/2011/1/ac" xmlns:mc="http://schemas.openxmlformats.org/markup-compatibility/2006">
        <mc:Choice Requires="x12ac">
          <x12ac:list>"SKUPINA A (iznos sufinanciranja do 300.000,00 eur)","SKUPINA B (iznos sufinanciranja do 100.000,00 eur)"</x12ac:list>
        </mc:Choice>
        <mc:Fallback>
          <formula1>"SKUPINA A (iznos sufinanciranja do 300.000,00 eur),SKUPINA B (iznos sufinanciranja do 100.000,00 eur)"</formula1>
        </mc:Fallback>
      </mc:AlternateContent>
    </dataValidation>
  </dataValidations>
  <pageMargins left="0.7" right="0.7" top="0.75" bottom="0.75" header="0.3" footer="0.3"/>
  <pageSetup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185"/>
  <sheetViews>
    <sheetView showGridLines="0" zoomScale="80" zoomScaleNormal="80" workbookViewId="0">
      <selection activeCell="A13" sqref="A13:G13"/>
    </sheetView>
  </sheetViews>
  <sheetFormatPr defaultColWidth="0" defaultRowHeight="15" x14ac:dyDescent="0.25"/>
  <cols>
    <col min="1" max="1" width="7.42578125" customWidth="1"/>
    <col min="2" max="2" width="67.140625" customWidth="1"/>
    <col min="3" max="3" width="16.7109375" bestFit="1" customWidth="1"/>
    <col min="4" max="4" width="16.7109375" customWidth="1"/>
    <col min="5" max="5" width="17.42578125" customWidth="1"/>
    <col min="6" max="6" width="13.7109375" customWidth="1"/>
    <col min="7" max="7" width="13.7109375" style="116" customWidth="1"/>
    <col min="8" max="8" width="11" style="17" hidden="1" customWidth="1"/>
    <col min="9" max="9" width="9.140625" hidden="1" customWidth="1"/>
    <col min="10" max="16384" width="9.140625" hidden="1"/>
  </cols>
  <sheetData>
    <row r="1" spans="1:8" ht="45.75" customHeight="1" x14ac:dyDescent="0.25">
      <c r="A1" s="194" t="s">
        <v>215</v>
      </c>
      <c r="B1" s="195"/>
      <c r="C1" s="195"/>
      <c r="D1" s="195"/>
      <c r="E1" s="195"/>
      <c r="F1" s="195"/>
      <c r="G1" s="195"/>
    </row>
    <row r="2" spans="1:8" x14ac:dyDescent="0.25">
      <c r="B2" s="16"/>
      <c r="D2" s="38"/>
    </row>
    <row r="3" spans="1:8" x14ac:dyDescent="0.25">
      <c r="B3" s="16"/>
      <c r="D3" s="38"/>
    </row>
    <row r="4" spans="1:8" x14ac:dyDescent="0.25">
      <c r="B4" s="16"/>
      <c r="D4" s="38"/>
    </row>
    <row r="5" spans="1:8" x14ac:dyDescent="0.25">
      <c r="B5" s="16"/>
      <c r="D5" s="38"/>
    </row>
    <row r="6" spans="1:8" x14ac:dyDescent="0.25">
      <c r="A6" s="198" t="s">
        <v>216</v>
      </c>
      <c r="B6" s="198"/>
      <c r="C6" s="198"/>
      <c r="D6" s="198"/>
      <c r="E6" s="198"/>
      <c r="F6" s="198"/>
      <c r="G6" s="198"/>
    </row>
    <row r="7" spans="1:8" ht="15.75" customHeight="1" x14ac:dyDescent="0.25">
      <c r="A7" s="196">
        <f>IFERROR('Podaci o korisniku'!B19,"")</f>
        <v>0</v>
      </c>
      <c r="B7" s="197"/>
      <c r="C7" s="197"/>
      <c r="D7" s="197"/>
      <c r="E7" s="197"/>
      <c r="F7" s="197"/>
      <c r="G7" s="197"/>
    </row>
    <row r="8" spans="1:8" x14ac:dyDescent="0.25">
      <c r="B8" s="16"/>
      <c r="D8" s="38"/>
    </row>
    <row r="9" spans="1:8" x14ac:dyDescent="0.25">
      <c r="A9" s="198" t="s">
        <v>217</v>
      </c>
      <c r="B9" s="198"/>
      <c r="C9" s="198"/>
      <c r="D9" s="198"/>
      <c r="E9" s="198"/>
      <c r="F9" s="198"/>
      <c r="G9" s="198"/>
    </row>
    <row r="10" spans="1:8" ht="30" customHeight="1" x14ac:dyDescent="0.25">
      <c r="A10" s="199">
        <f>IFERROR('Podaci o korisniku'!B12,"")</f>
        <v>0</v>
      </c>
      <c r="B10" s="199"/>
      <c r="C10" s="199"/>
      <c r="D10" s="199"/>
      <c r="E10" s="199"/>
      <c r="F10" s="199"/>
      <c r="G10" s="199"/>
    </row>
    <row r="11" spans="1:8" s="40" customFormat="1" x14ac:dyDescent="0.25">
      <c r="A11" s="39"/>
      <c r="B11" s="39"/>
      <c r="C11" s="39"/>
      <c r="D11" s="39"/>
      <c r="E11" s="39"/>
      <c r="H11" s="123"/>
    </row>
    <row r="12" spans="1:8" s="40" customFormat="1" ht="15.75" x14ac:dyDescent="0.25">
      <c r="A12" s="230" t="s">
        <v>231</v>
      </c>
      <c r="B12" s="230"/>
      <c r="C12" s="230"/>
      <c r="D12" s="230"/>
      <c r="E12" s="230"/>
      <c r="F12" s="230"/>
      <c r="G12" s="230"/>
      <c r="H12" s="123"/>
    </row>
    <row r="13" spans="1:8" s="229" customFormat="1" ht="29.25" customHeight="1" x14ac:dyDescent="0.25">
      <c r="A13" s="231"/>
      <c r="B13" s="231"/>
      <c r="C13" s="231"/>
      <c r="D13" s="231"/>
      <c r="E13" s="231"/>
      <c r="F13" s="231"/>
      <c r="G13" s="231"/>
      <c r="H13" s="228"/>
    </row>
    <row r="14" spans="1:8" x14ac:dyDescent="0.25">
      <c r="B14" s="16"/>
      <c r="D14" s="38"/>
    </row>
    <row r="15" spans="1:8" s="2" customFormat="1" ht="15.75" x14ac:dyDescent="0.25">
      <c r="A15" s="208" t="s">
        <v>171</v>
      </c>
      <c r="B15" s="208"/>
      <c r="C15" s="208"/>
      <c r="D15" s="209"/>
      <c r="E15" s="137" t="s">
        <v>199</v>
      </c>
      <c r="F15" s="137" t="s">
        <v>198</v>
      </c>
      <c r="G15" s="116"/>
      <c r="H15" s="17"/>
    </row>
    <row r="16" spans="1:8" x14ac:dyDescent="0.25">
      <c r="B16" s="16"/>
      <c r="D16" s="38"/>
    </row>
    <row r="17" spans="1:8" x14ac:dyDescent="0.25">
      <c r="A17" s="210" t="s">
        <v>170</v>
      </c>
      <c r="B17" s="210"/>
      <c r="C17" s="210"/>
      <c r="D17" s="211"/>
      <c r="E17" s="159">
        <f>'Podaci o korisniku'!E34</f>
        <v>0</v>
      </c>
      <c r="F17" s="122">
        <f>'POPIS RAČUNA'!E9</f>
        <v>0</v>
      </c>
      <c r="H17" s="124">
        <f>IF(F17-E17=0,0,F17-E17)</f>
        <v>0</v>
      </c>
    </row>
    <row r="18" spans="1:8" ht="9.75" customHeight="1" x14ac:dyDescent="0.25">
      <c r="B18" s="41"/>
      <c r="C18" s="42"/>
      <c r="D18" s="43"/>
    </row>
    <row r="19" spans="1:8" x14ac:dyDescent="0.25">
      <c r="A19" s="210" t="s">
        <v>218</v>
      </c>
      <c r="B19" s="210"/>
      <c r="C19" s="210"/>
      <c r="D19" s="211"/>
      <c r="E19" s="44">
        <f>SUM(E20:E24)</f>
        <v>0</v>
      </c>
      <c r="F19" s="44">
        <f>SUM(F20:F24)</f>
        <v>0</v>
      </c>
      <c r="H19" s="124"/>
    </row>
    <row r="20" spans="1:8" x14ac:dyDescent="0.25">
      <c r="A20" s="45">
        <v>1</v>
      </c>
      <c r="B20" s="205"/>
      <c r="C20" s="206"/>
      <c r="D20" s="207"/>
      <c r="E20" s="46"/>
      <c r="F20" s="161"/>
      <c r="H20" s="124">
        <f>IF(F20-E20&gt;=0,0,F20-E20)</f>
        <v>0</v>
      </c>
    </row>
    <row r="21" spans="1:8" x14ac:dyDescent="0.25">
      <c r="A21" s="45">
        <v>2</v>
      </c>
      <c r="B21" s="205"/>
      <c r="C21" s="206"/>
      <c r="D21" s="207"/>
      <c r="E21" s="47"/>
      <c r="F21" s="161"/>
      <c r="H21" s="124">
        <f t="shared" ref="H21:H24" si="0">IF(F21-E21&gt;=0,0,F21-E21)</f>
        <v>0</v>
      </c>
    </row>
    <row r="22" spans="1:8" x14ac:dyDescent="0.25">
      <c r="A22" s="45">
        <v>3</v>
      </c>
      <c r="B22" s="205"/>
      <c r="C22" s="206"/>
      <c r="D22" s="207"/>
      <c r="E22" s="48"/>
      <c r="F22" s="161"/>
      <c r="H22" s="124">
        <f t="shared" si="0"/>
        <v>0</v>
      </c>
    </row>
    <row r="23" spans="1:8" x14ac:dyDescent="0.25">
      <c r="A23" s="45">
        <v>4</v>
      </c>
      <c r="B23" s="205"/>
      <c r="C23" s="206"/>
      <c r="D23" s="207"/>
      <c r="E23" s="48"/>
      <c r="F23" s="161"/>
      <c r="H23" s="124">
        <f t="shared" si="0"/>
        <v>0</v>
      </c>
    </row>
    <row r="24" spans="1:8" x14ac:dyDescent="0.25">
      <c r="A24" s="45">
        <v>5</v>
      </c>
      <c r="B24" s="200"/>
      <c r="C24" s="200"/>
      <c r="D24" s="200"/>
      <c r="E24" s="48"/>
      <c r="F24" s="161"/>
      <c r="H24" s="124">
        <f t="shared" si="0"/>
        <v>0</v>
      </c>
    </row>
    <row r="25" spans="1:8" ht="9" customHeight="1" x14ac:dyDescent="0.25">
      <c r="A25" s="49"/>
      <c r="B25" s="29"/>
      <c r="C25" s="50"/>
      <c r="D25" s="50"/>
      <c r="E25" s="51"/>
    </row>
    <row r="26" spans="1:8" x14ac:dyDescent="0.25">
      <c r="A26" s="223" t="s">
        <v>219</v>
      </c>
      <c r="B26" s="223"/>
      <c r="C26" s="223"/>
      <c r="D26" s="224"/>
      <c r="E26" s="52">
        <f>SUM(E27:E32)</f>
        <v>0</v>
      </c>
      <c r="F26" s="52">
        <f>SUM(F27:F32)</f>
        <v>0</v>
      </c>
    </row>
    <row r="27" spans="1:8" x14ac:dyDescent="0.25">
      <c r="A27" s="45">
        <v>1</v>
      </c>
      <c r="B27" s="205"/>
      <c r="C27" s="206"/>
      <c r="D27" s="207"/>
      <c r="E27" s="46"/>
      <c r="F27" s="161"/>
      <c r="H27" s="124">
        <f>IF(F27-E27&gt;=0,0,F27-E27)</f>
        <v>0</v>
      </c>
    </row>
    <row r="28" spans="1:8" x14ac:dyDescent="0.25">
      <c r="A28" s="45">
        <v>2</v>
      </c>
      <c r="B28" s="205"/>
      <c r="C28" s="206"/>
      <c r="D28" s="207"/>
      <c r="E28" s="47"/>
      <c r="F28" s="161"/>
      <c r="H28" s="124">
        <f t="shared" ref="H28:H31" si="1">IF(F28-E28&gt;=0,0,F28-E28)</f>
        <v>0</v>
      </c>
    </row>
    <row r="29" spans="1:8" x14ac:dyDescent="0.25">
      <c r="A29" s="45">
        <v>3</v>
      </c>
      <c r="B29" s="205"/>
      <c r="C29" s="206"/>
      <c r="D29" s="207"/>
      <c r="E29" s="48"/>
      <c r="F29" s="161"/>
      <c r="H29" s="124">
        <f t="shared" si="1"/>
        <v>0</v>
      </c>
    </row>
    <row r="30" spans="1:8" x14ac:dyDescent="0.25">
      <c r="A30" s="45">
        <v>4</v>
      </c>
      <c r="B30" s="205"/>
      <c r="C30" s="206"/>
      <c r="D30" s="207"/>
      <c r="E30" s="48"/>
      <c r="F30" s="161"/>
      <c r="H30" s="124">
        <f t="shared" si="1"/>
        <v>0</v>
      </c>
    </row>
    <row r="31" spans="1:8" x14ac:dyDescent="0.25">
      <c r="A31" s="45">
        <v>5</v>
      </c>
      <c r="B31" s="200"/>
      <c r="C31" s="200"/>
      <c r="D31" s="200"/>
      <c r="E31" s="48"/>
      <c r="F31" s="161"/>
      <c r="H31" s="124">
        <f t="shared" si="1"/>
        <v>0</v>
      </c>
    </row>
    <row r="32" spans="1:8" ht="9.75" customHeight="1" x14ac:dyDescent="0.25">
      <c r="B32" s="16"/>
      <c r="E32" s="38"/>
    </row>
    <row r="33" spans="1:9" x14ac:dyDescent="0.25">
      <c r="A33" s="201" t="s">
        <v>206</v>
      </c>
      <c r="B33" s="201"/>
      <c r="C33" s="201"/>
      <c r="D33" s="202"/>
      <c r="E33" s="53">
        <f>SUM(E26,E19,E17)</f>
        <v>0</v>
      </c>
      <c r="F33" s="53">
        <f>SUM(F26,F19,F17)</f>
        <v>0</v>
      </c>
    </row>
    <row r="34" spans="1:9" s="40" customFormat="1" x14ac:dyDescent="0.25">
      <c r="A34" s="39"/>
      <c r="B34" s="39"/>
      <c r="C34" s="39"/>
      <c r="D34" s="39"/>
      <c r="E34" s="54"/>
      <c r="H34" s="123"/>
    </row>
    <row r="35" spans="1:9" s="40" customFormat="1" x14ac:dyDescent="0.25">
      <c r="B35" s="39"/>
      <c r="C35" s="39"/>
      <c r="D35" s="54"/>
      <c r="H35" s="123"/>
    </row>
    <row r="36" spans="1:9" ht="15.75" x14ac:dyDescent="0.25">
      <c r="A36" s="203" t="s">
        <v>172</v>
      </c>
      <c r="B36" s="203"/>
      <c r="C36" s="203"/>
      <c r="D36" s="203"/>
      <c r="E36" s="204"/>
      <c r="F36" s="174" t="s">
        <v>201</v>
      </c>
      <c r="G36" s="174"/>
    </row>
    <row r="37" spans="1:9" s="40" customFormat="1" x14ac:dyDescent="0.25">
      <c r="B37" s="55"/>
      <c r="C37" s="55"/>
      <c r="D37" s="56"/>
      <c r="H37" s="123"/>
    </row>
    <row r="38" spans="1:9" x14ac:dyDescent="0.25">
      <c r="A38" s="57"/>
      <c r="B38" s="58" t="s">
        <v>42</v>
      </c>
      <c r="C38" s="178" t="s">
        <v>43</v>
      </c>
      <c r="D38" s="179"/>
      <c r="E38" s="180"/>
      <c r="F38" s="174" t="s">
        <v>201</v>
      </c>
      <c r="G38" s="174"/>
    </row>
    <row r="39" spans="1:9" x14ac:dyDescent="0.25">
      <c r="A39" s="59" t="s">
        <v>24</v>
      </c>
      <c r="B39" s="60" t="s">
        <v>44</v>
      </c>
      <c r="C39" s="61" t="s">
        <v>45</v>
      </c>
      <c r="D39" s="61" t="s">
        <v>46</v>
      </c>
      <c r="E39" s="61" t="s">
        <v>47</v>
      </c>
      <c r="F39" s="137" t="s">
        <v>45</v>
      </c>
      <c r="G39" s="137" t="s">
        <v>202</v>
      </c>
    </row>
    <row r="40" spans="1:9" ht="159.75" customHeight="1" x14ac:dyDescent="0.25">
      <c r="A40" s="158" t="s">
        <v>48</v>
      </c>
      <c r="B40" s="62" t="s">
        <v>220</v>
      </c>
      <c r="C40" s="63">
        <f>SUM(C41,C49,C57,C65)</f>
        <v>0</v>
      </c>
      <c r="D40" s="63">
        <f>SUM(D41,D49,D57,D65)</f>
        <v>0</v>
      </c>
      <c r="E40" s="64">
        <f>C40+D40</f>
        <v>0</v>
      </c>
      <c r="F40" s="63">
        <f>SUM(F41,F49,F57,F65)</f>
        <v>0</v>
      </c>
      <c r="G40" s="63">
        <f>SUM(G41,G49,G57,G65)</f>
        <v>0</v>
      </c>
      <c r="H40" s="124"/>
      <c r="I40" s="124"/>
    </row>
    <row r="41" spans="1:9" ht="53.25" customHeight="1" x14ac:dyDescent="0.25">
      <c r="A41" s="65" t="s">
        <v>49</v>
      </c>
      <c r="B41" s="227" t="s">
        <v>221</v>
      </c>
      <c r="C41" s="67">
        <f>SUM(C42:C48)</f>
        <v>0</v>
      </c>
      <c r="D41" s="67">
        <f>SUM(D42:D48)</f>
        <v>0</v>
      </c>
      <c r="E41" s="67">
        <f>SUM(C41:D41)</f>
        <v>0</v>
      </c>
      <c r="F41" s="146">
        <f>SUMIF('POPIS RAČUNA'!E:E,TROŠKOVI!C1,'POPIS RAČUNA'!I:I)</f>
        <v>0</v>
      </c>
      <c r="G41" s="146">
        <f>SUMIF('POPIS RAČUNA'!E:E,TROŠKOVI!C1,'POPIS RAČUNA'!J:J)</f>
        <v>0</v>
      </c>
      <c r="H41" s="124"/>
      <c r="I41" s="124"/>
    </row>
    <row r="42" spans="1:9" x14ac:dyDescent="0.25">
      <c r="A42" s="68" t="s">
        <v>50</v>
      </c>
      <c r="B42" s="69"/>
      <c r="C42" s="70"/>
      <c r="D42" s="70"/>
      <c r="E42" s="67">
        <f>SUM(C42:D42)</f>
        <v>0</v>
      </c>
      <c r="F42" s="147">
        <f>SUMIF('POPIS RAČUNA'!F:F,TROŠKOVI!C2,'POPIS RAČUNA'!I:I)</f>
        <v>0</v>
      </c>
      <c r="G42" s="147">
        <f>SUMIF('POPIS RAČUNA'!F:F,TROŠKOVI!C2,'POPIS RAČUNA'!J:J)</f>
        <v>0</v>
      </c>
      <c r="H42" s="124">
        <f>IF(F42-C42&gt;0,0,F42-C42)</f>
        <v>0</v>
      </c>
      <c r="I42" s="124">
        <f t="shared" ref="H42:I103" si="2">IF(G42-D42&gt;0,G42-D42,G42-D42)</f>
        <v>0</v>
      </c>
    </row>
    <row r="43" spans="1:9" x14ac:dyDescent="0.25">
      <c r="A43" s="68" t="s">
        <v>51</v>
      </c>
      <c r="B43" s="69"/>
      <c r="C43" s="70"/>
      <c r="D43" s="70"/>
      <c r="E43" s="67">
        <f t="shared" ref="E43:E65" si="3">SUM(C43:D43)</f>
        <v>0</v>
      </c>
      <c r="F43" s="147">
        <f>SUMIF('POPIS RAČUNA'!F:F,TROŠKOVI!C3,'POPIS RAČUNA'!I:I)</f>
        <v>0</v>
      </c>
      <c r="G43" s="147">
        <f>SUMIF('POPIS RAČUNA'!F:F,TROŠKOVI!C3,'POPIS RAČUNA'!J:J)</f>
        <v>0</v>
      </c>
      <c r="H43" s="124">
        <f t="shared" ref="H43:H106" si="4">IF(F43-C43&gt;0,0,F43-C43)</f>
        <v>0</v>
      </c>
      <c r="I43" s="124">
        <f t="shared" si="2"/>
        <v>0</v>
      </c>
    </row>
    <row r="44" spans="1:9" x14ac:dyDescent="0.25">
      <c r="A44" s="68" t="s">
        <v>52</v>
      </c>
      <c r="B44" s="69"/>
      <c r="C44" s="70"/>
      <c r="D44" s="70"/>
      <c r="E44" s="67">
        <f t="shared" si="3"/>
        <v>0</v>
      </c>
      <c r="F44" s="147">
        <f>SUMIF('POPIS RAČUNA'!F:F,TROŠKOVI!C4,'POPIS RAČUNA'!I:I)</f>
        <v>0</v>
      </c>
      <c r="G44" s="147">
        <f>SUMIF('POPIS RAČUNA'!F:F,TROŠKOVI!C4,'POPIS RAČUNA'!J:J)</f>
        <v>0</v>
      </c>
      <c r="H44" s="124">
        <f t="shared" si="4"/>
        <v>0</v>
      </c>
      <c r="I44" s="124">
        <f t="shared" si="2"/>
        <v>0</v>
      </c>
    </row>
    <row r="45" spans="1:9" x14ac:dyDescent="0.25">
      <c r="A45" s="68" t="s">
        <v>53</v>
      </c>
      <c r="B45" s="69"/>
      <c r="C45" s="70"/>
      <c r="D45" s="70"/>
      <c r="E45" s="67">
        <f t="shared" si="3"/>
        <v>0</v>
      </c>
      <c r="F45" s="147">
        <f>SUMIF('POPIS RAČUNA'!F:F,TROŠKOVI!C5,'POPIS RAČUNA'!I:I)</f>
        <v>0</v>
      </c>
      <c r="G45" s="147">
        <f>SUMIF('POPIS RAČUNA'!F:F,TROŠKOVI!C5,'POPIS RAČUNA'!J:J)</f>
        <v>0</v>
      </c>
      <c r="H45" s="124">
        <f t="shared" si="4"/>
        <v>0</v>
      </c>
      <c r="I45" s="124">
        <f t="shared" si="2"/>
        <v>0</v>
      </c>
    </row>
    <row r="46" spans="1:9" x14ac:dyDescent="0.25">
      <c r="A46" s="68" t="s">
        <v>54</v>
      </c>
      <c r="B46" s="69"/>
      <c r="C46" s="70"/>
      <c r="D46" s="70"/>
      <c r="E46" s="67">
        <f t="shared" si="3"/>
        <v>0</v>
      </c>
      <c r="F46" s="147">
        <f>SUMIF('POPIS RAČUNA'!F:F,TROŠKOVI!C6,'POPIS RAČUNA'!I:I)</f>
        <v>0</v>
      </c>
      <c r="G46" s="147">
        <f>SUMIF('POPIS RAČUNA'!F:F,TROŠKOVI!C6,'POPIS RAČUNA'!J:J)</f>
        <v>0</v>
      </c>
      <c r="H46" s="124">
        <f t="shared" si="4"/>
        <v>0</v>
      </c>
      <c r="I46" s="124">
        <f t="shared" si="2"/>
        <v>0</v>
      </c>
    </row>
    <row r="47" spans="1:9" x14ac:dyDescent="0.25">
      <c r="A47" s="68" t="s">
        <v>55</v>
      </c>
      <c r="B47" s="69"/>
      <c r="C47" s="70"/>
      <c r="D47" s="70"/>
      <c r="E47" s="67">
        <f t="shared" si="3"/>
        <v>0</v>
      </c>
      <c r="F47" s="147">
        <f>SUMIF('POPIS RAČUNA'!F:F,TROŠKOVI!C7,'POPIS RAČUNA'!I:I)</f>
        <v>0</v>
      </c>
      <c r="G47" s="147">
        <f>SUMIF('POPIS RAČUNA'!F:F,TROŠKOVI!C7,'POPIS RAČUNA'!J:J)</f>
        <v>0</v>
      </c>
      <c r="H47" s="124">
        <f t="shared" si="4"/>
        <v>0</v>
      </c>
      <c r="I47" s="124">
        <f t="shared" si="2"/>
        <v>0</v>
      </c>
    </row>
    <row r="48" spans="1:9" ht="15" customHeight="1" x14ac:dyDescent="0.25">
      <c r="A48" s="68" t="s">
        <v>56</v>
      </c>
      <c r="B48" s="69"/>
      <c r="C48" s="70"/>
      <c r="D48" s="70"/>
      <c r="E48" s="67">
        <f t="shared" si="3"/>
        <v>0</v>
      </c>
      <c r="F48" s="147">
        <f>SUMIF('POPIS RAČUNA'!F:F,TROŠKOVI!C8,'POPIS RAČUNA'!I:I)</f>
        <v>0</v>
      </c>
      <c r="G48" s="147">
        <f>SUMIF('POPIS RAČUNA'!F:F,TROŠKOVI!C8,'POPIS RAČUNA'!J:J)</f>
        <v>0</v>
      </c>
      <c r="H48" s="124">
        <f t="shared" si="4"/>
        <v>0</v>
      </c>
      <c r="I48" s="124">
        <f t="shared" si="2"/>
        <v>0</v>
      </c>
    </row>
    <row r="49" spans="1:9" ht="53.25" customHeight="1" x14ac:dyDescent="0.25">
      <c r="A49" s="65" t="s">
        <v>57</v>
      </c>
      <c r="B49" s="157" t="s">
        <v>222</v>
      </c>
      <c r="C49" s="67">
        <f>SUM(C50:C56)</f>
        <v>0</v>
      </c>
      <c r="D49" s="67">
        <f>SUM(D50:D56)</f>
        <v>0</v>
      </c>
      <c r="E49" s="67">
        <f t="shared" si="3"/>
        <v>0</v>
      </c>
      <c r="F49" s="146">
        <f>SUMIF('POPIS RAČUNA'!E:E,TROŠKOVI!D1,'POPIS RAČUNA'!I:I)</f>
        <v>0</v>
      </c>
      <c r="G49" s="146">
        <f>SUMIF('POPIS RAČUNA'!F:F,TROŠKOVI!D1,'POPIS RAČUNA'!J:J)</f>
        <v>0</v>
      </c>
      <c r="H49" s="124"/>
      <c r="I49" s="124"/>
    </row>
    <row r="50" spans="1:9" x14ac:dyDescent="0.25">
      <c r="A50" s="68" t="s">
        <v>58</v>
      </c>
      <c r="B50" s="69"/>
      <c r="C50" s="70"/>
      <c r="D50" s="70"/>
      <c r="E50" s="67">
        <f>SUM(C50:D50)</f>
        <v>0</v>
      </c>
      <c r="F50" s="147">
        <f>SUMIF('POPIS RAČUNA'!F:F,TROŠKOVI!D2,'POPIS RAČUNA'!I:I)</f>
        <v>0</v>
      </c>
      <c r="G50" s="147">
        <f>SUMIF('POPIS RAČUNA'!F:F,TROŠKOVI!D2,'POPIS RAČUNA'!J:J)</f>
        <v>0</v>
      </c>
      <c r="H50" s="124">
        <f t="shared" si="4"/>
        <v>0</v>
      </c>
      <c r="I50" s="124">
        <f t="shared" si="2"/>
        <v>0</v>
      </c>
    </row>
    <row r="51" spans="1:9" x14ac:dyDescent="0.25">
      <c r="A51" s="68" t="s">
        <v>59</v>
      </c>
      <c r="B51" s="69"/>
      <c r="C51" s="70"/>
      <c r="D51" s="70"/>
      <c r="E51" s="67">
        <f t="shared" ref="E51:E56" si="5">SUM(C51:D51)</f>
        <v>0</v>
      </c>
      <c r="F51" s="147">
        <f>SUMIF('POPIS RAČUNA'!F:F,TROŠKOVI!D3,'POPIS RAČUNA'!I:I)</f>
        <v>0</v>
      </c>
      <c r="G51" s="147">
        <f>SUMIF('POPIS RAČUNA'!F:F,TROŠKOVI!D3,'POPIS RAČUNA'!J:J)</f>
        <v>0</v>
      </c>
      <c r="H51" s="124">
        <f t="shared" si="4"/>
        <v>0</v>
      </c>
      <c r="I51" s="124">
        <f t="shared" si="2"/>
        <v>0</v>
      </c>
    </row>
    <row r="52" spans="1:9" x14ac:dyDescent="0.25">
      <c r="A52" s="68" t="s">
        <v>60</v>
      </c>
      <c r="B52" s="69"/>
      <c r="C52" s="70"/>
      <c r="D52" s="70"/>
      <c r="E52" s="67">
        <f t="shared" si="5"/>
        <v>0</v>
      </c>
      <c r="F52" s="147">
        <f>SUMIF('POPIS RAČUNA'!F:F,TROŠKOVI!D4,'POPIS RAČUNA'!I:I)</f>
        <v>0</v>
      </c>
      <c r="G52" s="147">
        <f>SUMIF('POPIS RAČUNA'!F:F,TROŠKOVI!D4,'POPIS RAČUNA'!J:J)</f>
        <v>0</v>
      </c>
      <c r="H52" s="124">
        <f t="shared" si="4"/>
        <v>0</v>
      </c>
      <c r="I52" s="124">
        <f t="shared" si="2"/>
        <v>0</v>
      </c>
    </row>
    <row r="53" spans="1:9" x14ac:dyDescent="0.25">
      <c r="A53" s="68" t="s">
        <v>61</v>
      </c>
      <c r="B53" s="69"/>
      <c r="C53" s="70"/>
      <c r="D53" s="70"/>
      <c r="E53" s="67">
        <f t="shared" si="5"/>
        <v>0</v>
      </c>
      <c r="F53" s="147">
        <f>SUMIF('POPIS RAČUNA'!F:F,TROŠKOVI!D5,'POPIS RAČUNA'!I:I)</f>
        <v>0</v>
      </c>
      <c r="G53" s="147">
        <f>SUMIF('POPIS RAČUNA'!F:F,TROŠKOVI!D5,'POPIS RAČUNA'!J:J)</f>
        <v>0</v>
      </c>
      <c r="H53" s="124">
        <f t="shared" si="4"/>
        <v>0</v>
      </c>
      <c r="I53" s="124">
        <f t="shared" si="2"/>
        <v>0</v>
      </c>
    </row>
    <row r="54" spans="1:9" x14ac:dyDescent="0.25">
      <c r="A54" s="68" t="s">
        <v>62</v>
      </c>
      <c r="B54" s="69"/>
      <c r="C54" s="70"/>
      <c r="D54" s="70"/>
      <c r="E54" s="67">
        <f t="shared" si="5"/>
        <v>0</v>
      </c>
      <c r="F54" s="147">
        <f>SUMIF('POPIS RAČUNA'!F:F,TROŠKOVI!D6,'POPIS RAČUNA'!I:I)</f>
        <v>0</v>
      </c>
      <c r="G54" s="147">
        <f>SUMIF('POPIS RAČUNA'!F:F,TROŠKOVI!D6,'POPIS RAČUNA'!J:J)</f>
        <v>0</v>
      </c>
      <c r="H54" s="124">
        <f t="shared" si="4"/>
        <v>0</v>
      </c>
      <c r="I54" s="124">
        <f t="shared" si="2"/>
        <v>0</v>
      </c>
    </row>
    <row r="55" spans="1:9" x14ac:dyDescent="0.25">
      <c r="A55" s="68" t="s">
        <v>63</v>
      </c>
      <c r="B55" s="69"/>
      <c r="C55" s="70"/>
      <c r="D55" s="70"/>
      <c r="E55" s="67">
        <f t="shared" si="5"/>
        <v>0</v>
      </c>
      <c r="F55" s="147">
        <f>SUMIF('POPIS RAČUNA'!F:F,TROŠKOVI!D7,'POPIS RAČUNA'!I:I)</f>
        <v>0</v>
      </c>
      <c r="G55" s="147">
        <f>SUMIF('POPIS RAČUNA'!F:F,TROŠKOVI!D7,'POPIS RAČUNA'!J:J)</f>
        <v>0</v>
      </c>
      <c r="H55" s="124">
        <f t="shared" si="4"/>
        <v>0</v>
      </c>
      <c r="I55" s="124">
        <f t="shared" si="2"/>
        <v>0</v>
      </c>
    </row>
    <row r="56" spans="1:9" ht="15" customHeight="1" x14ac:dyDescent="0.25">
      <c r="A56" s="68" t="s">
        <v>64</v>
      </c>
      <c r="B56" s="69"/>
      <c r="C56" s="70"/>
      <c r="D56" s="70"/>
      <c r="E56" s="67">
        <f t="shared" si="5"/>
        <v>0</v>
      </c>
      <c r="F56" s="147">
        <f>SUMIF('POPIS RAČUNA'!F:F,TROŠKOVI!D8,'POPIS RAČUNA'!I:I)</f>
        <v>0</v>
      </c>
      <c r="G56" s="147">
        <f>SUMIF('POPIS RAČUNA'!F:F,TROŠKOVI!D8,'POPIS RAČUNA'!J:J)</f>
        <v>0</v>
      </c>
      <c r="H56" s="124">
        <f t="shared" si="4"/>
        <v>0</v>
      </c>
      <c r="I56" s="124">
        <f t="shared" si="2"/>
        <v>0</v>
      </c>
    </row>
    <row r="57" spans="1:9" ht="68.25" customHeight="1" x14ac:dyDescent="0.25">
      <c r="A57" s="65" t="s">
        <v>65</v>
      </c>
      <c r="B57" s="157" t="s">
        <v>223</v>
      </c>
      <c r="C57" s="67">
        <f>SUM(C58:C64)</f>
        <v>0</v>
      </c>
      <c r="D57" s="67">
        <f>SUM(D58:D64)</f>
        <v>0</v>
      </c>
      <c r="E57" s="67">
        <f t="shared" si="3"/>
        <v>0</v>
      </c>
      <c r="F57" s="146">
        <f>SUMIF('POPIS RAČUNA'!E:E,TROŠKOVI!E1,'POPIS RAČUNA'!I:I)</f>
        <v>0</v>
      </c>
      <c r="G57" s="146">
        <f>SUMIF('POPIS RAČUNA'!F:F,TROŠKOVI!E1,'POPIS RAČUNA'!J:J)</f>
        <v>0</v>
      </c>
      <c r="H57" s="124"/>
      <c r="I57" s="124"/>
    </row>
    <row r="58" spans="1:9" x14ac:dyDescent="0.25">
      <c r="A58" s="68" t="s">
        <v>66</v>
      </c>
      <c r="B58" s="69"/>
      <c r="C58" s="70"/>
      <c r="D58" s="70"/>
      <c r="E58" s="67">
        <f>SUM(C58:D58)</f>
        <v>0</v>
      </c>
      <c r="F58" s="147">
        <f>SUMIF('POPIS RAČUNA'!F:F,TROŠKOVI!E2,'POPIS RAČUNA'!I:I)</f>
        <v>0</v>
      </c>
      <c r="G58" s="147">
        <f>SUMIF('POPIS RAČUNA'!F:F,TROŠKOVI!E2,'POPIS RAČUNA'!J:J)</f>
        <v>0</v>
      </c>
      <c r="H58" s="124">
        <f t="shared" si="4"/>
        <v>0</v>
      </c>
      <c r="I58" s="124">
        <f t="shared" si="2"/>
        <v>0</v>
      </c>
    </row>
    <row r="59" spans="1:9" x14ac:dyDescent="0.25">
      <c r="A59" s="68" t="s">
        <v>67</v>
      </c>
      <c r="B59" s="69"/>
      <c r="C59" s="70"/>
      <c r="D59" s="70"/>
      <c r="E59" s="67">
        <f t="shared" ref="E59:E64" si="6">SUM(C59:D59)</f>
        <v>0</v>
      </c>
      <c r="F59" s="147">
        <f>SUMIF('POPIS RAČUNA'!F:F,TROŠKOVI!E3,'POPIS RAČUNA'!I:I)</f>
        <v>0</v>
      </c>
      <c r="G59" s="147">
        <f>SUMIF('POPIS RAČUNA'!F:F,TROŠKOVI!E3,'POPIS RAČUNA'!J:J)</f>
        <v>0</v>
      </c>
      <c r="H59" s="124">
        <f t="shared" si="4"/>
        <v>0</v>
      </c>
      <c r="I59" s="124">
        <f t="shared" si="2"/>
        <v>0</v>
      </c>
    </row>
    <row r="60" spans="1:9" x14ac:dyDescent="0.25">
      <c r="A60" s="68" t="s">
        <v>68</v>
      </c>
      <c r="B60" s="69"/>
      <c r="C60" s="70"/>
      <c r="D60" s="70"/>
      <c r="E60" s="67">
        <f t="shared" si="6"/>
        <v>0</v>
      </c>
      <c r="F60" s="147">
        <f>SUMIF('POPIS RAČUNA'!F:F,TROŠKOVI!E4,'POPIS RAČUNA'!I:I)</f>
        <v>0</v>
      </c>
      <c r="G60" s="147">
        <f>SUMIF('POPIS RAČUNA'!F:F,TROŠKOVI!E4,'POPIS RAČUNA'!J:J)</f>
        <v>0</v>
      </c>
      <c r="H60" s="124">
        <f t="shared" si="4"/>
        <v>0</v>
      </c>
      <c r="I60" s="124">
        <f t="shared" si="2"/>
        <v>0</v>
      </c>
    </row>
    <row r="61" spans="1:9" x14ac:dyDescent="0.25">
      <c r="A61" s="68" t="s">
        <v>69</v>
      </c>
      <c r="B61" s="69"/>
      <c r="C61" s="70"/>
      <c r="D61" s="70"/>
      <c r="E61" s="67">
        <f t="shared" si="6"/>
        <v>0</v>
      </c>
      <c r="F61" s="147">
        <f>SUMIF('POPIS RAČUNA'!F:F,TROŠKOVI!E5,'POPIS RAČUNA'!I:I)</f>
        <v>0</v>
      </c>
      <c r="G61" s="147">
        <f>SUMIF('POPIS RAČUNA'!F:F,TROŠKOVI!E5,'POPIS RAČUNA'!J:J)</f>
        <v>0</v>
      </c>
      <c r="H61" s="124">
        <f t="shared" si="4"/>
        <v>0</v>
      </c>
      <c r="I61" s="124">
        <f t="shared" si="2"/>
        <v>0</v>
      </c>
    </row>
    <row r="62" spans="1:9" x14ac:dyDescent="0.25">
      <c r="A62" s="68" t="s">
        <v>70</v>
      </c>
      <c r="B62" s="69"/>
      <c r="C62" s="70"/>
      <c r="D62" s="70"/>
      <c r="E62" s="67">
        <f t="shared" si="6"/>
        <v>0</v>
      </c>
      <c r="F62" s="147">
        <f>SUMIF('POPIS RAČUNA'!F:F,TROŠKOVI!E6,'POPIS RAČUNA'!I:I)</f>
        <v>0</v>
      </c>
      <c r="G62" s="147">
        <f>SUMIF('POPIS RAČUNA'!F:F,TROŠKOVI!E6,'POPIS RAČUNA'!J:J)</f>
        <v>0</v>
      </c>
      <c r="H62" s="124">
        <f t="shared" si="4"/>
        <v>0</v>
      </c>
      <c r="I62" s="124">
        <f t="shared" si="2"/>
        <v>0</v>
      </c>
    </row>
    <row r="63" spans="1:9" x14ac:dyDescent="0.25">
      <c r="A63" s="68" t="s">
        <v>71</v>
      </c>
      <c r="B63" s="69"/>
      <c r="C63" s="70"/>
      <c r="D63" s="70"/>
      <c r="E63" s="67">
        <f t="shared" si="6"/>
        <v>0</v>
      </c>
      <c r="F63" s="147">
        <f>SUMIF('POPIS RAČUNA'!F:F,TROŠKOVI!E7,'POPIS RAČUNA'!I:I)</f>
        <v>0</v>
      </c>
      <c r="G63" s="147">
        <f>SUMIF('POPIS RAČUNA'!F:F,TROŠKOVI!E7,'POPIS RAČUNA'!J:J)</f>
        <v>0</v>
      </c>
      <c r="H63" s="124">
        <f t="shared" si="4"/>
        <v>0</v>
      </c>
      <c r="I63" s="124">
        <f t="shared" si="2"/>
        <v>0</v>
      </c>
    </row>
    <row r="64" spans="1:9" ht="15" customHeight="1" x14ac:dyDescent="0.25">
      <c r="A64" s="68" t="s">
        <v>72</v>
      </c>
      <c r="B64" s="69"/>
      <c r="C64" s="70"/>
      <c r="D64" s="70"/>
      <c r="E64" s="67">
        <f t="shared" si="6"/>
        <v>0</v>
      </c>
      <c r="F64" s="147">
        <f>SUMIF('POPIS RAČUNA'!F:F,TROŠKOVI!E8,'POPIS RAČUNA'!I:I)</f>
        <v>0</v>
      </c>
      <c r="G64" s="147">
        <f>SUMIF('POPIS RAČUNA'!F:F,TROŠKOVI!E8,'POPIS RAČUNA'!J:J)</f>
        <v>0</v>
      </c>
      <c r="H64" s="124">
        <f t="shared" si="4"/>
        <v>0</v>
      </c>
      <c r="I64" s="124">
        <f t="shared" si="2"/>
        <v>0</v>
      </c>
    </row>
    <row r="65" spans="1:9" ht="66.75" customHeight="1" x14ac:dyDescent="0.25">
      <c r="A65" s="65" t="s">
        <v>73</v>
      </c>
      <c r="B65" s="66" t="s">
        <v>230</v>
      </c>
      <c r="C65" s="67">
        <f>SUM(C66:C72)</f>
        <v>0</v>
      </c>
      <c r="D65" s="67">
        <f>SUM(D66:D72)</f>
        <v>0</v>
      </c>
      <c r="E65" s="67">
        <f t="shared" si="3"/>
        <v>0</v>
      </c>
      <c r="F65" s="146">
        <f>SUMIF('POPIS RAČUNA'!E:E,TROŠKOVI!F1,'POPIS RAČUNA'!I:I)</f>
        <v>0</v>
      </c>
      <c r="G65" s="146">
        <f>SUMIF('POPIS RAČUNA'!F:F,TROŠKOVI!F1,'POPIS RAČUNA'!J:J)</f>
        <v>0</v>
      </c>
      <c r="H65" s="124"/>
      <c r="I65" s="124"/>
    </row>
    <row r="66" spans="1:9" x14ac:dyDescent="0.25">
      <c r="A66" s="68" t="s">
        <v>74</v>
      </c>
      <c r="B66" s="69"/>
      <c r="C66" s="70"/>
      <c r="D66" s="70"/>
      <c r="E66" s="67">
        <f>SUM(C66:D66)</f>
        <v>0</v>
      </c>
      <c r="F66" s="147">
        <f>SUMIF('POPIS RAČUNA'!F:F,TROŠKOVI!F2,'POPIS RAČUNA'!I:I)</f>
        <v>0</v>
      </c>
      <c r="G66" s="147">
        <f>SUMIF('POPIS RAČUNA'!F:F,TROŠKOVI!F2,'POPIS RAČUNA'!J:J)</f>
        <v>0</v>
      </c>
      <c r="H66" s="124">
        <f t="shared" si="4"/>
        <v>0</v>
      </c>
      <c r="I66" s="124">
        <f t="shared" si="2"/>
        <v>0</v>
      </c>
    </row>
    <row r="67" spans="1:9" x14ac:dyDescent="0.25">
      <c r="A67" s="68" t="s">
        <v>75</v>
      </c>
      <c r="B67" s="69"/>
      <c r="C67" s="70"/>
      <c r="D67" s="70"/>
      <c r="E67" s="67">
        <f t="shared" ref="E67:E72" si="7">SUM(C67:D67)</f>
        <v>0</v>
      </c>
      <c r="F67" s="147">
        <f>SUMIF('POPIS RAČUNA'!F:F,TROŠKOVI!F3,'POPIS RAČUNA'!I:I)</f>
        <v>0</v>
      </c>
      <c r="G67" s="147">
        <f>SUMIF('POPIS RAČUNA'!F:F,TROŠKOVI!F3,'POPIS RAČUNA'!J:J)</f>
        <v>0</v>
      </c>
      <c r="H67" s="124">
        <f t="shared" si="4"/>
        <v>0</v>
      </c>
      <c r="I67" s="124">
        <f t="shared" si="2"/>
        <v>0</v>
      </c>
    </row>
    <row r="68" spans="1:9" x14ac:dyDescent="0.25">
      <c r="A68" s="68" t="s">
        <v>76</v>
      </c>
      <c r="B68" s="69"/>
      <c r="C68" s="70"/>
      <c r="D68" s="70"/>
      <c r="E68" s="67">
        <f t="shared" si="7"/>
        <v>0</v>
      </c>
      <c r="F68" s="147">
        <f>SUMIF('POPIS RAČUNA'!F:F,TROŠKOVI!F4,'POPIS RAČUNA'!I:I)</f>
        <v>0</v>
      </c>
      <c r="G68" s="147">
        <f>SUMIF('POPIS RAČUNA'!F:F,TROŠKOVI!F4,'POPIS RAČUNA'!J:J)</f>
        <v>0</v>
      </c>
      <c r="H68" s="124">
        <f t="shared" si="4"/>
        <v>0</v>
      </c>
      <c r="I68" s="124">
        <f t="shared" si="2"/>
        <v>0</v>
      </c>
    </row>
    <row r="69" spans="1:9" x14ac:dyDescent="0.25">
      <c r="A69" s="68" t="s">
        <v>77</v>
      </c>
      <c r="B69" s="69"/>
      <c r="C69" s="70"/>
      <c r="D69" s="70"/>
      <c r="E69" s="67">
        <f t="shared" si="7"/>
        <v>0</v>
      </c>
      <c r="F69" s="147">
        <f>SUMIF('POPIS RAČUNA'!F:F,TROŠKOVI!F5,'POPIS RAČUNA'!I:I)</f>
        <v>0</v>
      </c>
      <c r="G69" s="147">
        <f>SUMIF('POPIS RAČUNA'!F:F,TROŠKOVI!F5,'POPIS RAČUNA'!J:J)</f>
        <v>0</v>
      </c>
      <c r="H69" s="124">
        <f t="shared" si="4"/>
        <v>0</v>
      </c>
      <c r="I69" s="124">
        <f t="shared" si="2"/>
        <v>0</v>
      </c>
    </row>
    <row r="70" spans="1:9" x14ac:dyDescent="0.25">
      <c r="A70" s="68" t="s">
        <v>78</v>
      </c>
      <c r="B70" s="69"/>
      <c r="C70" s="70"/>
      <c r="D70" s="70"/>
      <c r="E70" s="67">
        <f t="shared" si="7"/>
        <v>0</v>
      </c>
      <c r="F70" s="147">
        <f>SUMIF('POPIS RAČUNA'!F:F,TROŠKOVI!F6,'POPIS RAČUNA'!I:I)</f>
        <v>0</v>
      </c>
      <c r="G70" s="147">
        <f>SUMIF('POPIS RAČUNA'!F:F,TROŠKOVI!F6,'POPIS RAČUNA'!J:J)</f>
        <v>0</v>
      </c>
      <c r="H70" s="124">
        <f t="shared" si="4"/>
        <v>0</v>
      </c>
      <c r="I70" s="124">
        <f t="shared" si="2"/>
        <v>0</v>
      </c>
    </row>
    <row r="71" spans="1:9" x14ac:dyDescent="0.25">
      <c r="A71" s="68" t="s">
        <v>79</v>
      </c>
      <c r="B71" s="69"/>
      <c r="C71" s="70"/>
      <c r="D71" s="70"/>
      <c r="E71" s="67">
        <f t="shared" si="7"/>
        <v>0</v>
      </c>
      <c r="F71" s="147">
        <f>SUMIF('POPIS RAČUNA'!F:F,TROŠKOVI!F7,'POPIS RAČUNA'!I:I)</f>
        <v>0</v>
      </c>
      <c r="G71" s="147">
        <f>SUMIF('POPIS RAČUNA'!F:F,TROŠKOVI!F7,'POPIS RAČUNA'!J:J)</f>
        <v>0</v>
      </c>
      <c r="H71" s="124">
        <f t="shared" si="4"/>
        <v>0</v>
      </c>
      <c r="I71" s="124">
        <f t="shared" si="2"/>
        <v>0</v>
      </c>
    </row>
    <row r="72" spans="1:9" ht="15" customHeight="1" x14ac:dyDescent="0.25">
      <c r="A72" s="68" t="s">
        <v>80</v>
      </c>
      <c r="B72" s="69"/>
      <c r="C72" s="70"/>
      <c r="D72" s="70"/>
      <c r="E72" s="67">
        <f t="shared" si="7"/>
        <v>0</v>
      </c>
      <c r="F72" s="147">
        <f>SUMIF('POPIS RAČUNA'!F:F,TROŠKOVI!F8,'POPIS RAČUNA'!I:I)</f>
        <v>0</v>
      </c>
      <c r="G72" s="147">
        <f>SUMIF('POPIS RAČUNA'!F:F,TROŠKOVI!F8,'POPIS RAČUNA'!J:J)</f>
        <v>0</v>
      </c>
      <c r="H72" s="124">
        <f t="shared" si="4"/>
        <v>0</v>
      </c>
      <c r="I72" s="124">
        <f t="shared" si="2"/>
        <v>0</v>
      </c>
    </row>
    <row r="73" spans="1:9" ht="117" customHeight="1" x14ac:dyDescent="0.25">
      <c r="A73" s="158" t="s">
        <v>81</v>
      </c>
      <c r="B73" s="62" t="s">
        <v>224</v>
      </c>
      <c r="C73" s="63">
        <f>SUM(C74:C83)</f>
        <v>0</v>
      </c>
      <c r="D73" s="63">
        <f>SUM(D74:D83)</f>
        <v>0</v>
      </c>
      <c r="E73" s="64">
        <f t="shared" ref="E73:E155" si="8">C73+D73</f>
        <v>0</v>
      </c>
      <c r="F73" s="63">
        <f>SUM(F74:F83)</f>
        <v>0</v>
      </c>
      <c r="G73" s="63">
        <f>SUM(G74:G83)</f>
        <v>0</v>
      </c>
      <c r="H73" s="124"/>
      <c r="I73" s="124"/>
    </row>
    <row r="74" spans="1:9" x14ac:dyDescent="0.25">
      <c r="A74" s="71" t="s">
        <v>82</v>
      </c>
      <c r="B74" s="72"/>
      <c r="C74" s="70"/>
      <c r="D74" s="70"/>
      <c r="E74" s="73">
        <f t="shared" si="8"/>
        <v>0</v>
      </c>
      <c r="F74" s="147">
        <f>SUMIF('POPIS RAČUNA'!F:F,TROŠKOVI!G2,'POPIS RAČUNA'!I:I)</f>
        <v>0</v>
      </c>
      <c r="G74" s="147">
        <f>SUMIF('POPIS RAČUNA'!F:F,TROŠKOVI!G2,'POPIS RAČUNA'!J:J)</f>
        <v>0</v>
      </c>
      <c r="H74" s="124">
        <f t="shared" si="4"/>
        <v>0</v>
      </c>
      <c r="I74" s="124">
        <f t="shared" si="2"/>
        <v>0</v>
      </c>
    </row>
    <row r="75" spans="1:9" x14ac:dyDescent="0.25">
      <c r="A75" s="71" t="s">
        <v>83</v>
      </c>
      <c r="B75" s="72"/>
      <c r="C75" s="70"/>
      <c r="D75" s="70"/>
      <c r="E75" s="73">
        <f t="shared" si="8"/>
        <v>0</v>
      </c>
      <c r="F75" s="147">
        <f>SUMIF('POPIS RAČUNA'!F:F,TROŠKOVI!G3,'POPIS RAČUNA'!I:I)</f>
        <v>0</v>
      </c>
      <c r="G75" s="147">
        <f>SUMIF('POPIS RAČUNA'!F:F,TROŠKOVI!G3,'POPIS RAČUNA'!J:J)</f>
        <v>0</v>
      </c>
      <c r="H75" s="124">
        <f t="shared" si="4"/>
        <v>0</v>
      </c>
      <c r="I75" s="124">
        <f t="shared" si="2"/>
        <v>0</v>
      </c>
    </row>
    <row r="76" spans="1:9" x14ac:dyDescent="0.25">
      <c r="A76" s="71" t="s">
        <v>84</v>
      </c>
      <c r="B76" s="72"/>
      <c r="C76" s="70"/>
      <c r="D76" s="70"/>
      <c r="E76" s="73">
        <f t="shared" si="8"/>
        <v>0</v>
      </c>
      <c r="F76" s="147">
        <f>SUMIF('POPIS RAČUNA'!F:F,TROŠKOVI!G4,'POPIS RAČUNA'!I:I)</f>
        <v>0</v>
      </c>
      <c r="G76" s="147">
        <f>SUMIF('POPIS RAČUNA'!F:F,TROŠKOVI!G4,'POPIS RAČUNA'!J:J)</f>
        <v>0</v>
      </c>
      <c r="H76" s="124">
        <f t="shared" si="4"/>
        <v>0</v>
      </c>
      <c r="I76" s="124">
        <f t="shared" si="2"/>
        <v>0</v>
      </c>
    </row>
    <row r="77" spans="1:9" x14ac:dyDescent="0.25">
      <c r="A77" s="71" t="s">
        <v>85</v>
      </c>
      <c r="B77" s="72"/>
      <c r="C77" s="70"/>
      <c r="D77" s="70"/>
      <c r="E77" s="73">
        <f t="shared" si="8"/>
        <v>0</v>
      </c>
      <c r="F77" s="147">
        <f>SUMIF('POPIS RAČUNA'!F:F,TROŠKOVI!G5,'POPIS RAČUNA'!I:I)</f>
        <v>0</v>
      </c>
      <c r="G77" s="147">
        <f>SUMIF('POPIS RAČUNA'!F:F,TROŠKOVI!G5,'POPIS RAČUNA'!J:J)</f>
        <v>0</v>
      </c>
      <c r="H77" s="124">
        <f t="shared" si="4"/>
        <v>0</v>
      </c>
      <c r="I77" s="124">
        <f t="shared" si="2"/>
        <v>0</v>
      </c>
    </row>
    <row r="78" spans="1:9" x14ac:dyDescent="0.25">
      <c r="A78" s="71" t="s">
        <v>86</v>
      </c>
      <c r="B78" s="72"/>
      <c r="C78" s="70"/>
      <c r="D78" s="70"/>
      <c r="E78" s="73">
        <f t="shared" si="8"/>
        <v>0</v>
      </c>
      <c r="F78" s="147">
        <f>SUMIF('POPIS RAČUNA'!F:F,TROŠKOVI!G6,'POPIS RAČUNA'!I:I)</f>
        <v>0</v>
      </c>
      <c r="G78" s="147">
        <f>SUMIF('POPIS RAČUNA'!F:F,TROŠKOVI!G6,'POPIS RAČUNA'!J:J)</f>
        <v>0</v>
      </c>
      <c r="H78" s="124">
        <f t="shared" si="4"/>
        <v>0</v>
      </c>
      <c r="I78" s="124">
        <f t="shared" si="2"/>
        <v>0</v>
      </c>
    </row>
    <row r="79" spans="1:9" x14ac:dyDescent="0.25">
      <c r="A79" s="71" t="s">
        <v>87</v>
      </c>
      <c r="B79" s="72"/>
      <c r="C79" s="70"/>
      <c r="D79" s="70"/>
      <c r="E79" s="73">
        <f t="shared" si="8"/>
        <v>0</v>
      </c>
      <c r="F79" s="147">
        <f>SUMIF('POPIS RAČUNA'!F:F,TROŠKOVI!G7,'POPIS RAČUNA'!I:I)</f>
        <v>0</v>
      </c>
      <c r="G79" s="147">
        <f>SUMIF('POPIS RAČUNA'!F:F,TROŠKOVI!G7,'POPIS RAČUNA'!J:J)</f>
        <v>0</v>
      </c>
      <c r="H79" s="124">
        <f t="shared" si="4"/>
        <v>0</v>
      </c>
      <c r="I79" s="124">
        <f t="shared" si="2"/>
        <v>0</v>
      </c>
    </row>
    <row r="80" spans="1:9" x14ac:dyDescent="0.25">
      <c r="A80" s="71" t="s">
        <v>88</v>
      </c>
      <c r="B80" s="72"/>
      <c r="C80" s="70"/>
      <c r="D80" s="70"/>
      <c r="E80" s="73">
        <f t="shared" si="8"/>
        <v>0</v>
      </c>
      <c r="F80" s="147">
        <f>SUMIF('POPIS RAČUNA'!F:F,TROŠKOVI!G8,'POPIS RAČUNA'!I:I)</f>
        <v>0</v>
      </c>
      <c r="G80" s="147">
        <f>SUMIF('POPIS RAČUNA'!F:F,TROŠKOVI!G8,'POPIS RAČUNA'!J:J)</f>
        <v>0</v>
      </c>
      <c r="H80" s="124">
        <f t="shared" si="4"/>
        <v>0</v>
      </c>
      <c r="I80" s="124">
        <f t="shared" si="2"/>
        <v>0</v>
      </c>
    </row>
    <row r="81" spans="1:9" x14ac:dyDescent="0.25">
      <c r="A81" s="71" t="s">
        <v>89</v>
      </c>
      <c r="B81" s="72"/>
      <c r="C81" s="70"/>
      <c r="D81" s="70"/>
      <c r="E81" s="73">
        <f t="shared" si="8"/>
        <v>0</v>
      </c>
      <c r="F81" s="147">
        <f>SUMIF('POPIS RAČUNA'!F:F,TROŠKOVI!G9,'POPIS RAČUNA'!I:I)</f>
        <v>0</v>
      </c>
      <c r="G81" s="147">
        <f>SUMIF('POPIS RAČUNA'!F:F,TROŠKOVI!G9,'POPIS RAČUNA'!J:J)</f>
        <v>0</v>
      </c>
      <c r="H81" s="124">
        <f t="shared" si="4"/>
        <v>0</v>
      </c>
      <c r="I81" s="124">
        <f t="shared" si="2"/>
        <v>0</v>
      </c>
    </row>
    <row r="82" spans="1:9" x14ac:dyDescent="0.25">
      <c r="A82" s="71" t="s">
        <v>90</v>
      </c>
      <c r="B82" s="72"/>
      <c r="C82" s="70"/>
      <c r="D82" s="70"/>
      <c r="E82" s="73">
        <f t="shared" si="8"/>
        <v>0</v>
      </c>
      <c r="F82" s="147">
        <f>SUMIF('POPIS RAČUNA'!F:F,TROŠKOVI!G10,'POPIS RAČUNA'!I:I)</f>
        <v>0</v>
      </c>
      <c r="G82" s="147">
        <f>SUMIF('POPIS RAČUNA'!F:F,TROŠKOVI!G10,'POPIS RAČUNA'!J:J)</f>
        <v>0</v>
      </c>
      <c r="H82" s="124">
        <f t="shared" si="4"/>
        <v>0</v>
      </c>
      <c r="I82" s="124">
        <f t="shared" si="2"/>
        <v>0</v>
      </c>
    </row>
    <row r="83" spans="1:9" x14ac:dyDescent="0.25">
      <c r="A83" s="71" t="s">
        <v>91</v>
      </c>
      <c r="B83" s="72"/>
      <c r="C83" s="70"/>
      <c r="D83" s="70"/>
      <c r="E83" s="73">
        <f t="shared" si="8"/>
        <v>0</v>
      </c>
      <c r="F83" s="147">
        <f>SUMIF('POPIS RAČUNA'!F:F,TROŠKOVI!G11,'POPIS RAČUNA'!I:I)</f>
        <v>0</v>
      </c>
      <c r="G83" s="147">
        <f>SUMIF('POPIS RAČUNA'!F:F,TROŠKOVI!G11,'POPIS RAČUNA'!J:J)</f>
        <v>0</v>
      </c>
      <c r="H83" s="124">
        <f t="shared" si="4"/>
        <v>0</v>
      </c>
      <c r="I83" s="124">
        <f t="shared" si="2"/>
        <v>0</v>
      </c>
    </row>
    <row r="84" spans="1:9" ht="76.5" customHeight="1" x14ac:dyDescent="0.25">
      <c r="A84" s="158" t="s">
        <v>92</v>
      </c>
      <c r="B84" s="62" t="s">
        <v>207</v>
      </c>
      <c r="C84" s="63">
        <f>SUM(C85:C89)</f>
        <v>0</v>
      </c>
      <c r="D84" s="63">
        <f>SUM(D85:D89)</f>
        <v>0</v>
      </c>
      <c r="E84" s="64">
        <f t="shared" si="8"/>
        <v>0</v>
      </c>
      <c r="F84" s="63">
        <f>SUM(F85:F89)</f>
        <v>0</v>
      </c>
      <c r="G84" s="63">
        <f>SUM(G85:G89)</f>
        <v>0</v>
      </c>
      <c r="H84" s="124"/>
      <c r="I84" s="124"/>
    </row>
    <row r="85" spans="1:9" x14ac:dyDescent="0.25">
      <c r="A85" s="71" t="s">
        <v>93</v>
      </c>
      <c r="B85" s="72"/>
      <c r="C85" s="70"/>
      <c r="D85" s="70"/>
      <c r="E85" s="73">
        <f t="shared" si="8"/>
        <v>0</v>
      </c>
      <c r="F85" s="147">
        <f>SUMIF('POPIS RAČUNA'!F:F,TROŠKOVI!H2,'POPIS RAČUNA'!I:I)</f>
        <v>0</v>
      </c>
      <c r="G85" s="147">
        <f>SUMIF('POPIS RAČUNA'!F:F,TROŠKOVI!H2,'POPIS RAČUNA'!J:J)</f>
        <v>0</v>
      </c>
      <c r="H85" s="124">
        <f t="shared" si="4"/>
        <v>0</v>
      </c>
      <c r="I85" s="124">
        <f t="shared" si="2"/>
        <v>0</v>
      </c>
    </row>
    <row r="86" spans="1:9" x14ac:dyDescent="0.25">
      <c r="A86" s="71" t="s">
        <v>94</v>
      </c>
      <c r="B86" s="72"/>
      <c r="C86" s="70"/>
      <c r="D86" s="70"/>
      <c r="E86" s="73">
        <f t="shared" si="8"/>
        <v>0</v>
      </c>
      <c r="F86" s="147">
        <f>SUMIF('POPIS RAČUNA'!F:F,TROŠKOVI!H3,'POPIS RAČUNA'!I:I)</f>
        <v>0</v>
      </c>
      <c r="G86" s="147">
        <f>SUMIF('POPIS RAČUNA'!F:F,TROŠKOVI!H3,'POPIS RAČUNA'!J:J)</f>
        <v>0</v>
      </c>
      <c r="H86" s="124">
        <f t="shared" si="4"/>
        <v>0</v>
      </c>
      <c r="I86" s="124">
        <f t="shared" si="2"/>
        <v>0</v>
      </c>
    </row>
    <row r="87" spans="1:9" x14ac:dyDescent="0.25">
      <c r="A87" s="71" t="s">
        <v>95</v>
      </c>
      <c r="B87" s="72"/>
      <c r="C87" s="70"/>
      <c r="D87" s="70"/>
      <c r="E87" s="73">
        <f t="shared" si="8"/>
        <v>0</v>
      </c>
      <c r="F87" s="147">
        <f>SUMIF('POPIS RAČUNA'!F:F,TROŠKOVI!H4,'POPIS RAČUNA'!I:I)</f>
        <v>0</v>
      </c>
      <c r="G87" s="147">
        <f>SUMIF('POPIS RAČUNA'!F:F,TROŠKOVI!H4,'POPIS RAČUNA'!J:J)</f>
        <v>0</v>
      </c>
      <c r="H87" s="124">
        <f t="shared" si="4"/>
        <v>0</v>
      </c>
      <c r="I87" s="124">
        <f t="shared" si="2"/>
        <v>0</v>
      </c>
    </row>
    <row r="88" spans="1:9" x14ac:dyDescent="0.25">
      <c r="A88" s="71" t="s">
        <v>96</v>
      </c>
      <c r="B88" s="72"/>
      <c r="C88" s="70"/>
      <c r="D88" s="70"/>
      <c r="E88" s="73">
        <f t="shared" si="8"/>
        <v>0</v>
      </c>
      <c r="F88" s="147">
        <f>SUMIF('POPIS RAČUNA'!F:F,TROŠKOVI!H5,'POPIS RAČUNA'!I:I)</f>
        <v>0</v>
      </c>
      <c r="G88" s="147">
        <f>SUMIF('POPIS RAČUNA'!F:F,TROŠKOVI!H5,'POPIS RAČUNA'!J:J)</f>
        <v>0</v>
      </c>
      <c r="H88" s="124">
        <f t="shared" si="4"/>
        <v>0</v>
      </c>
      <c r="I88" s="124">
        <f t="shared" si="2"/>
        <v>0</v>
      </c>
    </row>
    <row r="89" spans="1:9" x14ac:dyDescent="0.25">
      <c r="A89" s="71" t="s">
        <v>97</v>
      </c>
      <c r="B89" s="72"/>
      <c r="C89" s="70"/>
      <c r="D89" s="70"/>
      <c r="E89" s="73">
        <f t="shared" si="8"/>
        <v>0</v>
      </c>
      <c r="F89" s="147">
        <f>SUMIF('POPIS RAČUNA'!F:F,TROŠKOVI!H6,'POPIS RAČUNA'!I:I)</f>
        <v>0</v>
      </c>
      <c r="G89" s="147">
        <f>SUMIF('POPIS RAČUNA'!F:F,TROŠKOVI!H6,'POPIS RAČUNA'!J:J)</f>
        <v>0</v>
      </c>
      <c r="H89" s="124">
        <f t="shared" si="4"/>
        <v>0</v>
      </c>
      <c r="I89" s="124">
        <f t="shared" si="2"/>
        <v>0</v>
      </c>
    </row>
    <row r="90" spans="1:9" ht="95.25" customHeight="1" x14ac:dyDescent="0.25">
      <c r="A90" s="74" t="s">
        <v>98</v>
      </c>
      <c r="B90" s="62" t="s">
        <v>225</v>
      </c>
      <c r="C90" s="63">
        <f>SUM(C91:C100)</f>
        <v>0</v>
      </c>
      <c r="D90" s="63">
        <f>SUM(D91:D100)</f>
        <v>0</v>
      </c>
      <c r="E90" s="64">
        <f t="shared" si="8"/>
        <v>0</v>
      </c>
      <c r="F90" s="63">
        <f>SUM(F91:F100)</f>
        <v>0</v>
      </c>
      <c r="G90" s="63">
        <f>SUM(G91:G100)</f>
        <v>0</v>
      </c>
      <c r="H90" s="124">
        <f t="shared" si="2"/>
        <v>0</v>
      </c>
      <c r="I90" s="124">
        <f t="shared" si="2"/>
        <v>0</v>
      </c>
    </row>
    <row r="91" spans="1:9" x14ac:dyDescent="0.25">
      <c r="A91" s="75" t="s">
        <v>99</v>
      </c>
      <c r="B91" s="72"/>
      <c r="C91" s="70"/>
      <c r="D91" s="70"/>
      <c r="E91" s="73">
        <f t="shared" si="8"/>
        <v>0</v>
      </c>
      <c r="F91" s="147">
        <f>SUMIF('POPIS RAČUNA'!F:F,TROŠKOVI!I2,'POPIS RAČUNA'!I:I)</f>
        <v>0</v>
      </c>
      <c r="G91" s="147">
        <f>SUMIF('POPIS RAČUNA'!F:F,TROŠKOVI!I2,'POPIS RAČUNA'!J:J)</f>
        <v>0</v>
      </c>
      <c r="H91" s="124">
        <f t="shared" si="4"/>
        <v>0</v>
      </c>
      <c r="I91" s="124">
        <f t="shared" si="2"/>
        <v>0</v>
      </c>
    </row>
    <row r="92" spans="1:9" x14ac:dyDescent="0.25">
      <c r="A92" s="75" t="s">
        <v>100</v>
      </c>
      <c r="B92" s="72"/>
      <c r="C92" s="70"/>
      <c r="D92" s="70"/>
      <c r="E92" s="73">
        <f t="shared" si="8"/>
        <v>0</v>
      </c>
      <c r="F92" s="147">
        <f>SUMIF('POPIS RAČUNA'!F:F,TROŠKOVI!I3,'POPIS RAČUNA'!I:I)</f>
        <v>0</v>
      </c>
      <c r="G92" s="147">
        <f>SUMIF('POPIS RAČUNA'!F:F,TROŠKOVI!I3,'POPIS RAČUNA'!J:J)</f>
        <v>0</v>
      </c>
      <c r="H92" s="124">
        <f t="shared" si="4"/>
        <v>0</v>
      </c>
      <c r="I92" s="124">
        <f t="shared" si="2"/>
        <v>0</v>
      </c>
    </row>
    <row r="93" spans="1:9" x14ac:dyDescent="0.25">
      <c r="A93" s="75" t="s">
        <v>101</v>
      </c>
      <c r="B93" s="72"/>
      <c r="C93" s="70"/>
      <c r="D93" s="70"/>
      <c r="E93" s="73">
        <f t="shared" si="8"/>
        <v>0</v>
      </c>
      <c r="F93" s="147">
        <f>SUMIF('POPIS RAČUNA'!F:F,TROŠKOVI!I4,'POPIS RAČUNA'!I:I)</f>
        <v>0</v>
      </c>
      <c r="G93" s="147">
        <f>SUMIF('POPIS RAČUNA'!F:F,TROŠKOVI!I4,'POPIS RAČUNA'!J:J)</f>
        <v>0</v>
      </c>
      <c r="H93" s="124">
        <f t="shared" si="4"/>
        <v>0</v>
      </c>
      <c r="I93" s="124">
        <f t="shared" si="2"/>
        <v>0</v>
      </c>
    </row>
    <row r="94" spans="1:9" x14ac:dyDescent="0.25">
      <c r="A94" s="75" t="s">
        <v>102</v>
      </c>
      <c r="B94" s="72"/>
      <c r="C94" s="70"/>
      <c r="D94" s="70"/>
      <c r="E94" s="73">
        <f t="shared" si="8"/>
        <v>0</v>
      </c>
      <c r="F94" s="147">
        <f>SUMIF('POPIS RAČUNA'!F:F,TROŠKOVI!I5,'POPIS RAČUNA'!I:I)</f>
        <v>0</v>
      </c>
      <c r="G94" s="147">
        <f>SUMIF('POPIS RAČUNA'!F:F,TROŠKOVI!I5,'POPIS RAČUNA'!J:J)</f>
        <v>0</v>
      </c>
      <c r="H94" s="124">
        <f t="shared" si="4"/>
        <v>0</v>
      </c>
      <c r="I94" s="124">
        <f t="shared" si="2"/>
        <v>0</v>
      </c>
    </row>
    <row r="95" spans="1:9" x14ac:dyDescent="0.25">
      <c r="A95" s="75" t="s">
        <v>103</v>
      </c>
      <c r="B95" s="72"/>
      <c r="C95" s="70"/>
      <c r="D95" s="70"/>
      <c r="E95" s="73">
        <f t="shared" si="8"/>
        <v>0</v>
      </c>
      <c r="F95" s="147">
        <f>SUMIF('POPIS RAČUNA'!F:F,TROŠKOVI!I6,'POPIS RAČUNA'!I:I)</f>
        <v>0</v>
      </c>
      <c r="G95" s="147">
        <f>SUMIF('POPIS RAČUNA'!F:F,TROŠKOVI!I6,'POPIS RAČUNA'!J:J)</f>
        <v>0</v>
      </c>
      <c r="H95" s="124">
        <f t="shared" si="4"/>
        <v>0</v>
      </c>
      <c r="I95" s="124">
        <f t="shared" si="2"/>
        <v>0</v>
      </c>
    </row>
    <row r="96" spans="1:9" x14ac:dyDescent="0.25">
      <c r="A96" s="75" t="s">
        <v>104</v>
      </c>
      <c r="B96" s="72"/>
      <c r="C96" s="70"/>
      <c r="D96" s="70"/>
      <c r="E96" s="73">
        <f t="shared" si="8"/>
        <v>0</v>
      </c>
      <c r="F96" s="147">
        <f>SUMIF('POPIS RAČUNA'!F:F,TROŠKOVI!I7,'POPIS RAČUNA'!I:I)</f>
        <v>0</v>
      </c>
      <c r="G96" s="147">
        <f>SUMIF('POPIS RAČUNA'!F:F,TROŠKOVI!I7,'POPIS RAČUNA'!J:J)</f>
        <v>0</v>
      </c>
      <c r="H96" s="124">
        <f t="shared" si="4"/>
        <v>0</v>
      </c>
      <c r="I96" s="124">
        <f t="shared" si="2"/>
        <v>0</v>
      </c>
    </row>
    <row r="97" spans="1:9" x14ac:dyDescent="0.25">
      <c r="A97" s="75" t="s">
        <v>105</v>
      </c>
      <c r="B97" s="72"/>
      <c r="C97" s="70"/>
      <c r="D97" s="70"/>
      <c r="E97" s="73">
        <f t="shared" si="8"/>
        <v>0</v>
      </c>
      <c r="F97" s="147">
        <f>SUMIF('POPIS RAČUNA'!F:F,TROŠKOVI!I8,'POPIS RAČUNA'!I:I)</f>
        <v>0</v>
      </c>
      <c r="G97" s="147">
        <f>SUMIF('POPIS RAČUNA'!F:F,TROŠKOVI!I8,'POPIS RAČUNA'!J:J)</f>
        <v>0</v>
      </c>
      <c r="H97" s="124">
        <f t="shared" si="4"/>
        <v>0</v>
      </c>
      <c r="I97" s="124">
        <f t="shared" si="2"/>
        <v>0</v>
      </c>
    </row>
    <row r="98" spans="1:9" x14ac:dyDescent="0.25">
      <c r="A98" s="75" t="s">
        <v>106</v>
      </c>
      <c r="B98" s="72"/>
      <c r="C98" s="70"/>
      <c r="D98" s="70"/>
      <c r="E98" s="73">
        <f t="shared" si="8"/>
        <v>0</v>
      </c>
      <c r="F98" s="147">
        <f>SUMIF('POPIS RAČUNA'!F:F,TROŠKOVI!I9,'POPIS RAČUNA'!I:I)</f>
        <v>0</v>
      </c>
      <c r="G98" s="147">
        <f>SUMIF('POPIS RAČUNA'!F:F,TROŠKOVI!I9,'POPIS RAČUNA'!J:J)</f>
        <v>0</v>
      </c>
      <c r="H98" s="124">
        <f t="shared" si="4"/>
        <v>0</v>
      </c>
      <c r="I98" s="124">
        <f t="shared" si="2"/>
        <v>0</v>
      </c>
    </row>
    <row r="99" spans="1:9" x14ac:dyDescent="0.25">
      <c r="A99" s="75" t="s">
        <v>107</v>
      </c>
      <c r="B99" s="72"/>
      <c r="C99" s="70"/>
      <c r="D99" s="70"/>
      <c r="E99" s="73">
        <f t="shared" si="8"/>
        <v>0</v>
      </c>
      <c r="F99" s="147">
        <f>SUMIF('POPIS RAČUNA'!F:F,TROŠKOVI!I10,'POPIS RAČUNA'!I:I)</f>
        <v>0</v>
      </c>
      <c r="G99" s="147">
        <f>SUMIF('POPIS RAČUNA'!F:F,TROŠKOVI!I10,'POPIS RAČUNA'!J:J)</f>
        <v>0</v>
      </c>
      <c r="H99" s="124">
        <f t="shared" si="4"/>
        <v>0</v>
      </c>
      <c r="I99" s="124">
        <f t="shared" si="2"/>
        <v>0</v>
      </c>
    </row>
    <row r="100" spans="1:9" x14ac:dyDescent="0.25">
      <c r="A100" s="75" t="s">
        <v>108</v>
      </c>
      <c r="B100" s="72"/>
      <c r="C100" s="70"/>
      <c r="D100" s="70"/>
      <c r="E100" s="73">
        <f t="shared" si="8"/>
        <v>0</v>
      </c>
      <c r="F100" s="147">
        <f>SUMIF('POPIS RAČUNA'!F:F,TROŠKOVI!I11,'POPIS RAČUNA'!I:I)</f>
        <v>0</v>
      </c>
      <c r="G100" s="147">
        <f>SUMIF('POPIS RAČUNA'!F:F,TROŠKOVI!I11,'POPIS RAČUNA'!J:J)</f>
        <v>0</v>
      </c>
      <c r="H100" s="124">
        <f t="shared" si="4"/>
        <v>0</v>
      </c>
      <c r="I100" s="124">
        <f t="shared" si="2"/>
        <v>0</v>
      </c>
    </row>
    <row r="101" spans="1:9" ht="138" customHeight="1" x14ac:dyDescent="0.25">
      <c r="A101" s="74" t="s">
        <v>109</v>
      </c>
      <c r="B101" s="62" t="s">
        <v>226</v>
      </c>
      <c r="C101" s="63">
        <f>SUM(C102:C111)</f>
        <v>0</v>
      </c>
      <c r="D101" s="63">
        <f>SUM(D102:D111)</f>
        <v>0</v>
      </c>
      <c r="E101" s="64">
        <f t="shared" si="8"/>
        <v>0</v>
      </c>
      <c r="F101" s="63">
        <f>SUM(F102:F111)</f>
        <v>0</v>
      </c>
      <c r="G101" s="63">
        <f>SUM(G102:G111)</f>
        <v>0</v>
      </c>
      <c r="H101" s="124"/>
      <c r="I101" s="124"/>
    </row>
    <row r="102" spans="1:9" x14ac:dyDescent="0.25">
      <c r="A102" s="75" t="s">
        <v>110</v>
      </c>
      <c r="B102" s="72"/>
      <c r="C102" s="70"/>
      <c r="D102" s="70"/>
      <c r="E102" s="73">
        <f t="shared" si="8"/>
        <v>0</v>
      </c>
      <c r="F102" s="147">
        <f>SUMIF('POPIS RAČUNA'!F:F,TROŠKOVI!J2,'POPIS RAČUNA'!I:I)</f>
        <v>0</v>
      </c>
      <c r="G102" s="147">
        <f>SUMIF('POPIS RAČUNA'!F:F,TROŠKOVI!J2,'POPIS RAČUNA'!J:J)</f>
        <v>0</v>
      </c>
      <c r="H102" s="124">
        <f t="shared" si="4"/>
        <v>0</v>
      </c>
      <c r="I102" s="124">
        <f t="shared" si="2"/>
        <v>0</v>
      </c>
    </row>
    <row r="103" spans="1:9" x14ac:dyDescent="0.25">
      <c r="A103" s="75" t="s">
        <v>111</v>
      </c>
      <c r="B103" s="72"/>
      <c r="C103" s="70"/>
      <c r="D103" s="70"/>
      <c r="E103" s="73">
        <f t="shared" si="8"/>
        <v>0</v>
      </c>
      <c r="F103" s="147">
        <f>SUMIF('POPIS RAČUNA'!F:F,TROŠKOVI!J3,'POPIS RAČUNA'!I:I)</f>
        <v>0</v>
      </c>
      <c r="G103" s="147">
        <f>SUMIF('POPIS RAČUNA'!F:F,TROŠKOVI!J3,'POPIS RAČUNA'!J:J)</f>
        <v>0</v>
      </c>
      <c r="H103" s="124">
        <f t="shared" si="4"/>
        <v>0</v>
      </c>
      <c r="I103" s="124">
        <f t="shared" si="2"/>
        <v>0</v>
      </c>
    </row>
    <row r="104" spans="1:9" x14ac:dyDescent="0.25">
      <c r="A104" s="75" t="s">
        <v>112</v>
      </c>
      <c r="B104" s="72"/>
      <c r="C104" s="70"/>
      <c r="D104" s="70"/>
      <c r="E104" s="73">
        <f t="shared" si="8"/>
        <v>0</v>
      </c>
      <c r="F104" s="147">
        <f>SUMIF('POPIS RAČUNA'!F:F,TROŠKOVI!J4,'POPIS RAČUNA'!I:I)</f>
        <v>0</v>
      </c>
      <c r="G104" s="147">
        <f>SUMIF('POPIS RAČUNA'!F:F,TROŠKOVI!J4,'POPIS RAČUNA'!J:J)</f>
        <v>0</v>
      </c>
      <c r="H104" s="124">
        <f t="shared" si="4"/>
        <v>0</v>
      </c>
      <c r="I104" s="124">
        <f t="shared" ref="I104:I119" si="9">IF(G104-D104&gt;0,G104-D104,G104-D104)</f>
        <v>0</v>
      </c>
    </row>
    <row r="105" spans="1:9" x14ac:dyDescent="0.25">
      <c r="A105" s="75" t="s">
        <v>113</v>
      </c>
      <c r="B105" s="72"/>
      <c r="C105" s="70"/>
      <c r="D105" s="70"/>
      <c r="E105" s="73">
        <f t="shared" si="8"/>
        <v>0</v>
      </c>
      <c r="F105" s="147">
        <f>SUMIF('POPIS RAČUNA'!F:F,TROŠKOVI!J5,'POPIS RAČUNA'!I:I)</f>
        <v>0</v>
      </c>
      <c r="G105" s="147">
        <f>SUMIF('POPIS RAČUNA'!F:F,TROŠKOVI!J5,'POPIS RAČUNA'!J:J)</f>
        <v>0</v>
      </c>
      <c r="H105" s="124">
        <f t="shared" si="4"/>
        <v>0</v>
      </c>
      <c r="I105" s="124">
        <f t="shared" si="9"/>
        <v>0</v>
      </c>
    </row>
    <row r="106" spans="1:9" x14ac:dyDescent="0.25">
      <c r="A106" s="75" t="s">
        <v>114</v>
      </c>
      <c r="B106" s="72"/>
      <c r="C106" s="70"/>
      <c r="D106" s="70"/>
      <c r="E106" s="73">
        <f t="shared" si="8"/>
        <v>0</v>
      </c>
      <c r="F106" s="147">
        <f>SUMIF('POPIS RAČUNA'!F:F,TROŠKOVI!J6,'POPIS RAČUNA'!I:I)</f>
        <v>0</v>
      </c>
      <c r="G106" s="147">
        <f>SUMIF('POPIS RAČUNA'!F:F,TROŠKOVI!J6,'POPIS RAČUNA'!J:J)</f>
        <v>0</v>
      </c>
      <c r="H106" s="124">
        <f t="shared" si="4"/>
        <v>0</v>
      </c>
      <c r="I106" s="124">
        <f t="shared" si="9"/>
        <v>0</v>
      </c>
    </row>
    <row r="107" spans="1:9" x14ac:dyDescent="0.25">
      <c r="A107" s="75" t="s">
        <v>115</v>
      </c>
      <c r="B107" s="72"/>
      <c r="C107" s="70"/>
      <c r="D107" s="70"/>
      <c r="E107" s="73">
        <f t="shared" si="8"/>
        <v>0</v>
      </c>
      <c r="F107" s="147">
        <f>SUMIF('POPIS RAČUNA'!F:F,TROŠKOVI!J7,'POPIS RAČUNA'!I:I)</f>
        <v>0</v>
      </c>
      <c r="G107" s="147">
        <f>SUMIF('POPIS RAČUNA'!F:F,TROŠKOVI!J7,'POPIS RAČUNA'!J:J)</f>
        <v>0</v>
      </c>
      <c r="H107" s="124">
        <f t="shared" ref="H107:H111" si="10">IF(F107-C107&gt;0,0,F107-C107)</f>
        <v>0</v>
      </c>
      <c r="I107" s="124">
        <f t="shared" si="9"/>
        <v>0</v>
      </c>
    </row>
    <row r="108" spans="1:9" x14ac:dyDescent="0.25">
      <c r="A108" s="75" t="s">
        <v>116</v>
      </c>
      <c r="B108" s="72"/>
      <c r="C108" s="70"/>
      <c r="D108" s="70"/>
      <c r="E108" s="73">
        <f t="shared" si="8"/>
        <v>0</v>
      </c>
      <c r="F108" s="147">
        <f>SUMIF('POPIS RAČUNA'!F:F,TROŠKOVI!J8,'POPIS RAČUNA'!I:I)</f>
        <v>0</v>
      </c>
      <c r="G108" s="147">
        <f>SUMIF('POPIS RAČUNA'!F:F,TROŠKOVI!J8,'POPIS RAČUNA'!J:J)</f>
        <v>0</v>
      </c>
      <c r="H108" s="124">
        <f t="shared" si="10"/>
        <v>0</v>
      </c>
      <c r="I108" s="124">
        <f t="shared" si="9"/>
        <v>0</v>
      </c>
    </row>
    <row r="109" spans="1:9" x14ac:dyDescent="0.25">
      <c r="A109" s="75" t="s">
        <v>117</v>
      </c>
      <c r="B109" s="72"/>
      <c r="C109" s="70"/>
      <c r="D109" s="70"/>
      <c r="E109" s="73">
        <f t="shared" si="8"/>
        <v>0</v>
      </c>
      <c r="F109" s="147">
        <f>SUMIF('POPIS RAČUNA'!F:F,TROŠKOVI!J9,'POPIS RAČUNA'!I:I)</f>
        <v>0</v>
      </c>
      <c r="G109" s="147">
        <f>SUMIF('POPIS RAČUNA'!F:F,TROŠKOVI!J9,'POPIS RAČUNA'!J:J)</f>
        <v>0</v>
      </c>
      <c r="H109" s="124">
        <f t="shared" si="10"/>
        <v>0</v>
      </c>
      <c r="I109" s="124">
        <f t="shared" si="9"/>
        <v>0</v>
      </c>
    </row>
    <row r="110" spans="1:9" x14ac:dyDescent="0.25">
      <c r="A110" s="75" t="s">
        <v>118</v>
      </c>
      <c r="B110" s="72"/>
      <c r="C110" s="70"/>
      <c r="D110" s="70"/>
      <c r="E110" s="73">
        <f t="shared" si="8"/>
        <v>0</v>
      </c>
      <c r="F110" s="147">
        <f>SUMIF('POPIS RAČUNA'!F:F,TROŠKOVI!J10,'POPIS RAČUNA'!I:I)</f>
        <v>0</v>
      </c>
      <c r="G110" s="147">
        <f>SUMIF('POPIS RAČUNA'!F:F,TROŠKOVI!J10,'POPIS RAČUNA'!J:J)</f>
        <v>0</v>
      </c>
      <c r="H110" s="124">
        <f t="shared" si="10"/>
        <v>0</v>
      </c>
      <c r="I110" s="124">
        <f t="shared" si="9"/>
        <v>0</v>
      </c>
    </row>
    <row r="111" spans="1:9" x14ac:dyDescent="0.25">
      <c r="A111" s="75" t="s">
        <v>119</v>
      </c>
      <c r="B111" s="72"/>
      <c r="C111" s="70"/>
      <c r="D111" s="70"/>
      <c r="E111" s="73">
        <f t="shared" si="8"/>
        <v>0</v>
      </c>
      <c r="F111" s="147">
        <f>SUMIF('POPIS RAČUNA'!F:F,TROŠKOVI!J11,'POPIS RAČUNA'!I:I)</f>
        <v>0</v>
      </c>
      <c r="G111" s="147">
        <f>SUMIF('POPIS RAČUNA'!F:F,TROŠKOVI!J11,'POPIS RAČUNA'!J:J)</f>
        <v>0</v>
      </c>
      <c r="H111" s="124">
        <f t="shared" si="10"/>
        <v>0</v>
      </c>
      <c r="I111" s="124">
        <f t="shared" si="9"/>
        <v>0</v>
      </c>
    </row>
    <row r="112" spans="1:9" ht="44.25" customHeight="1" x14ac:dyDescent="0.25">
      <c r="A112" s="74" t="s">
        <v>120</v>
      </c>
      <c r="B112" s="62" t="s">
        <v>227</v>
      </c>
      <c r="C112" s="63">
        <f>SUM(C113:C122)</f>
        <v>0</v>
      </c>
      <c r="D112" s="63">
        <f>SUM(D113:D122)</f>
        <v>0</v>
      </c>
      <c r="E112" s="64">
        <f t="shared" si="8"/>
        <v>0</v>
      </c>
      <c r="F112" s="63">
        <f>SUM(F113:F122)</f>
        <v>0</v>
      </c>
      <c r="G112" s="63">
        <f>SUM(G113:G122)</f>
        <v>0</v>
      </c>
      <c r="H112" s="124"/>
      <c r="I112" s="124"/>
    </row>
    <row r="113" spans="1:9" x14ac:dyDescent="0.25">
      <c r="A113" s="75" t="s">
        <v>121</v>
      </c>
      <c r="B113" s="72"/>
      <c r="C113" s="70"/>
      <c r="D113" s="70"/>
      <c r="E113" s="73">
        <f t="shared" si="8"/>
        <v>0</v>
      </c>
      <c r="F113" s="147">
        <f>SUMIF('POPIS RAČUNA'!F:F,TROŠKOVI!K2,'POPIS RAČUNA'!I:I)</f>
        <v>0</v>
      </c>
      <c r="G113" s="147">
        <f>SUMIF('POPIS RAČUNA'!F:F,TROŠKOVI!K2,'POPIS RAČUNA'!J:J)</f>
        <v>0</v>
      </c>
      <c r="H113" s="124">
        <f t="shared" ref="H113:H122" si="11">IF(F113-C113&gt;0,0,F113-C113)</f>
        <v>0</v>
      </c>
      <c r="I113" s="124">
        <f t="shared" si="9"/>
        <v>0</v>
      </c>
    </row>
    <row r="114" spans="1:9" x14ac:dyDescent="0.25">
      <c r="A114" s="75" t="s">
        <v>122</v>
      </c>
      <c r="B114" s="72"/>
      <c r="C114" s="70"/>
      <c r="D114" s="70"/>
      <c r="E114" s="73">
        <f t="shared" si="8"/>
        <v>0</v>
      </c>
      <c r="F114" s="147">
        <f>SUMIF('POPIS RAČUNA'!F:F,TROŠKOVI!K3,'POPIS RAČUNA'!I:I)</f>
        <v>0</v>
      </c>
      <c r="G114" s="147">
        <f>SUMIF('POPIS RAČUNA'!F:F,TROŠKOVI!K3,'POPIS RAČUNA'!J:J)</f>
        <v>0</v>
      </c>
      <c r="H114" s="124">
        <f t="shared" si="11"/>
        <v>0</v>
      </c>
      <c r="I114" s="124">
        <f t="shared" si="9"/>
        <v>0</v>
      </c>
    </row>
    <row r="115" spans="1:9" x14ac:dyDescent="0.25">
      <c r="A115" s="75" t="s">
        <v>123</v>
      </c>
      <c r="B115" s="72"/>
      <c r="C115" s="70"/>
      <c r="D115" s="70"/>
      <c r="E115" s="73">
        <f t="shared" si="8"/>
        <v>0</v>
      </c>
      <c r="F115" s="147">
        <f>SUMIF('POPIS RAČUNA'!F:F,TROŠKOVI!K4,'POPIS RAČUNA'!I:I)</f>
        <v>0</v>
      </c>
      <c r="G115" s="147">
        <f>SUMIF('POPIS RAČUNA'!F:F,TROŠKOVI!K4,'POPIS RAČUNA'!J:J)</f>
        <v>0</v>
      </c>
      <c r="H115" s="124">
        <f t="shared" si="11"/>
        <v>0</v>
      </c>
      <c r="I115" s="124">
        <f t="shared" si="9"/>
        <v>0</v>
      </c>
    </row>
    <row r="116" spans="1:9" x14ac:dyDescent="0.25">
      <c r="A116" s="75" t="s">
        <v>124</v>
      </c>
      <c r="B116" s="72"/>
      <c r="C116" s="70"/>
      <c r="D116" s="70"/>
      <c r="E116" s="73">
        <f t="shared" si="8"/>
        <v>0</v>
      </c>
      <c r="F116" s="147">
        <f>SUMIF('POPIS RAČUNA'!F:F,TROŠKOVI!K5,'POPIS RAČUNA'!I:I)</f>
        <v>0</v>
      </c>
      <c r="G116" s="147">
        <f>SUMIF('POPIS RAČUNA'!F:F,TROŠKOVI!K5,'POPIS RAČUNA'!J:J)</f>
        <v>0</v>
      </c>
      <c r="H116" s="124">
        <f t="shared" si="11"/>
        <v>0</v>
      </c>
      <c r="I116" s="124">
        <f t="shared" si="9"/>
        <v>0</v>
      </c>
    </row>
    <row r="117" spans="1:9" x14ac:dyDescent="0.25">
      <c r="A117" s="75" t="s">
        <v>125</v>
      </c>
      <c r="B117" s="72"/>
      <c r="C117" s="70"/>
      <c r="D117" s="70"/>
      <c r="E117" s="73">
        <f t="shared" si="8"/>
        <v>0</v>
      </c>
      <c r="F117" s="147">
        <f>SUMIF('POPIS RAČUNA'!F:F,TROŠKOVI!K6,'POPIS RAČUNA'!I:I)</f>
        <v>0</v>
      </c>
      <c r="G117" s="147">
        <f>SUMIF('POPIS RAČUNA'!F:F,TROŠKOVI!K6,'POPIS RAČUNA'!J:J)</f>
        <v>0</v>
      </c>
      <c r="H117" s="124">
        <f t="shared" si="11"/>
        <v>0</v>
      </c>
      <c r="I117" s="124">
        <f t="shared" si="9"/>
        <v>0</v>
      </c>
    </row>
    <row r="118" spans="1:9" x14ac:dyDescent="0.25">
      <c r="A118" s="75" t="s">
        <v>126</v>
      </c>
      <c r="B118" s="72"/>
      <c r="C118" s="70"/>
      <c r="D118" s="70"/>
      <c r="E118" s="73">
        <f t="shared" si="8"/>
        <v>0</v>
      </c>
      <c r="F118" s="147">
        <f>SUMIF('POPIS RAČUNA'!F:F,TROŠKOVI!K7,'POPIS RAČUNA'!I:I)</f>
        <v>0</v>
      </c>
      <c r="G118" s="147">
        <f>SUMIF('POPIS RAČUNA'!F:F,TROŠKOVI!K7,'POPIS RAČUNA'!J:J)</f>
        <v>0</v>
      </c>
      <c r="H118" s="124">
        <f t="shared" si="11"/>
        <v>0</v>
      </c>
      <c r="I118" s="124">
        <f t="shared" si="9"/>
        <v>0</v>
      </c>
    </row>
    <row r="119" spans="1:9" x14ac:dyDescent="0.25">
      <c r="A119" s="75" t="s">
        <v>127</v>
      </c>
      <c r="B119" s="72"/>
      <c r="C119" s="70"/>
      <c r="D119" s="70"/>
      <c r="E119" s="73">
        <f t="shared" si="8"/>
        <v>0</v>
      </c>
      <c r="F119" s="147">
        <f>SUMIF('POPIS RAČUNA'!F:F,TROŠKOVI!K8,'POPIS RAČUNA'!I:I)</f>
        <v>0</v>
      </c>
      <c r="G119" s="147">
        <f>SUMIF('POPIS RAČUNA'!F:F,TROŠKOVI!K8,'POPIS RAČUNA'!J:J)</f>
        <v>0</v>
      </c>
      <c r="H119" s="124">
        <f t="shared" si="11"/>
        <v>0</v>
      </c>
      <c r="I119" s="124">
        <f t="shared" si="9"/>
        <v>0</v>
      </c>
    </row>
    <row r="120" spans="1:9" x14ac:dyDescent="0.25">
      <c r="A120" s="75" t="s">
        <v>128</v>
      </c>
      <c r="B120" s="72"/>
      <c r="C120" s="70"/>
      <c r="D120" s="70"/>
      <c r="E120" s="73">
        <f t="shared" si="8"/>
        <v>0</v>
      </c>
      <c r="F120" s="147">
        <f>SUMIF('POPIS RAČUNA'!F:F,TROŠKOVI!K9,'POPIS RAČUNA'!I:I)</f>
        <v>0</v>
      </c>
      <c r="G120" s="147">
        <f>SUMIF('POPIS RAČUNA'!F:F,TROŠKOVI!K9,'POPIS RAČUNA'!J:J)</f>
        <v>0</v>
      </c>
      <c r="H120" s="124">
        <f t="shared" si="11"/>
        <v>0</v>
      </c>
      <c r="I120" s="124">
        <f t="shared" ref="I120:I153" si="12">IF(G120-D120&gt;0,G120-D120,G120-D120)</f>
        <v>0</v>
      </c>
    </row>
    <row r="121" spans="1:9" x14ac:dyDescent="0.25">
      <c r="A121" s="75" t="s">
        <v>129</v>
      </c>
      <c r="B121" s="72"/>
      <c r="C121" s="70"/>
      <c r="D121" s="70"/>
      <c r="E121" s="73">
        <f t="shared" si="8"/>
        <v>0</v>
      </c>
      <c r="F121" s="147">
        <f>SUMIF('POPIS RAČUNA'!F:F,TROŠKOVI!K10,'POPIS RAČUNA'!I:I)</f>
        <v>0</v>
      </c>
      <c r="G121" s="147">
        <f>SUMIF('POPIS RAČUNA'!F:F,TROŠKOVI!K10,'POPIS RAČUNA'!J:J)</f>
        <v>0</v>
      </c>
      <c r="H121" s="124">
        <f t="shared" si="11"/>
        <v>0</v>
      </c>
      <c r="I121" s="124">
        <f t="shared" si="12"/>
        <v>0</v>
      </c>
    </row>
    <row r="122" spans="1:9" x14ac:dyDescent="0.25">
      <c r="A122" s="75" t="s">
        <v>130</v>
      </c>
      <c r="B122" s="72"/>
      <c r="C122" s="70"/>
      <c r="D122" s="70"/>
      <c r="E122" s="73">
        <f t="shared" si="8"/>
        <v>0</v>
      </c>
      <c r="F122" s="147">
        <f>SUMIF('POPIS RAČUNA'!F:F,TROŠKOVI!K11,'POPIS RAČUNA'!I:I)</f>
        <v>0</v>
      </c>
      <c r="G122" s="147">
        <f>SUMIF('POPIS RAČUNA'!F:F,TROŠKOVI!K11,'POPIS RAČUNA'!J:J)</f>
        <v>0</v>
      </c>
      <c r="H122" s="124">
        <f t="shared" si="11"/>
        <v>0</v>
      </c>
      <c r="I122" s="124">
        <f t="shared" si="12"/>
        <v>0</v>
      </c>
    </row>
    <row r="123" spans="1:9" ht="36" customHeight="1" x14ac:dyDescent="0.25">
      <c r="A123" s="59" t="s">
        <v>4</v>
      </c>
      <c r="B123" s="76" t="s">
        <v>131</v>
      </c>
      <c r="C123" s="61" t="s">
        <v>45</v>
      </c>
      <c r="D123" s="61" t="s">
        <v>46</v>
      </c>
      <c r="E123" s="61" t="s">
        <v>47</v>
      </c>
      <c r="F123" s="146"/>
      <c r="G123" s="146">
        <f>SUM(G124:G153)</f>
        <v>0</v>
      </c>
      <c r="H123" s="124"/>
      <c r="I123" s="124"/>
    </row>
    <row r="124" spans="1:9" x14ac:dyDescent="0.25">
      <c r="A124" s="77" t="s">
        <v>132</v>
      </c>
      <c r="B124" s="78"/>
      <c r="C124" s="79"/>
      <c r="D124" s="80"/>
      <c r="E124" s="81">
        <f t="shared" si="8"/>
        <v>0</v>
      </c>
      <c r="F124" s="146"/>
      <c r="G124" s="147">
        <f>SUMIF('POPIS RAČUNA'!F:F,TROŠKOVI!L2,'POPIS RAČUNA'!J:J)</f>
        <v>0</v>
      </c>
      <c r="H124" s="124"/>
      <c r="I124" s="124">
        <f t="shared" si="12"/>
        <v>0</v>
      </c>
    </row>
    <row r="125" spans="1:9" x14ac:dyDescent="0.25">
      <c r="A125" s="77" t="s">
        <v>133</v>
      </c>
      <c r="B125" s="78"/>
      <c r="C125" s="79"/>
      <c r="D125" s="80"/>
      <c r="E125" s="81">
        <f t="shared" si="8"/>
        <v>0</v>
      </c>
      <c r="F125" s="146"/>
      <c r="G125" s="147">
        <f>SUMIF('POPIS RAČUNA'!F:F,TROŠKOVI!L3,'POPIS RAČUNA'!J:J)</f>
        <v>0</v>
      </c>
      <c r="H125" s="124"/>
      <c r="I125" s="124">
        <f t="shared" si="12"/>
        <v>0</v>
      </c>
    </row>
    <row r="126" spans="1:9" x14ac:dyDescent="0.25">
      <c r="A126" s="77" t="s">
        <v>134</v>
      </c>
      <c r="B126" s="78"/>
      <c r="C126" s="79"/>
      <c r="D126" s="80"/>
      <c r="E126" s="81">
        <f t="shared" si="8"/>
        <v>0</v>
      </c>
      <c r="F126" s="146"/>
      <c r="G126" s="147">
        <f>SUMIF('POPIS RAČUNA'!F:F,TROŠKOVI!L4,'POPIS RAČUNA'!J:J)</f>
        <v>0</v>
      </c>
      <c r="H126" s="124"/>
      <c r="I126" s="124">
        <f t="shared" si="12"/>
        <v>0</v>
      </c>
    </row>
    <row r="127" spans="1:9" x14ac:dyDescent="0.25">
      <c r="A127" s="77" t="s">
        <v>135</v>
      </c>
      <c r="B127" s="78"/>
      <c r="C127" s="79"/>
      <c r="D127" s="80"/>
      <c r="E127" s="81">
        <f t="shared" si="8"/>
        <v>0</v>
      </c>
      <c r="F127" s="146"/>
      <c r="G127" s="147">
        <f>SUMIF('POPIS RAČUNA'!F:F,TROŠKOVI!L5,'POPIS RAČUNA'!J:J)</f>
        <v>0</v>
      </c>
      <c r="H127" s="124"/>
      <c r="I127" s="124">
        <f t="shared" si="12"/>
        <v>0</v>
      </c>
    </row>
    <row r="128" spans="1:9" x14ac:dyDescent="0.25">
      <c r="A128" s="77" t="s">
        <v>136</v>
      </c>
      <c r="B128" s="78"/>
      <c r="C128" s="79"/>
      <c r="D128" s="80"/>
      <c r="E128" s="81">
        <f t="shared" si="8"/>
        <v>0</v>
      </c>
      <c r="F128" s="146"/>
      <c r="G128" s="147">
        <f>SUMIF('POPIS RAČUNA'!F:F,TROŠKOVI!L6,'POPIS RAČUNA'!J:J)</f>
        <v>0</v>
      </c>
      <c r="H128" s="124"/>
      <c r="I128" s="124">
        <f t="shared" si="12"/>
        <v>0</v>
      </c>
    </row>
    <row r="129" spans="1:9" x14ac:dyDescent="0.25">
      <c r="A129" s="77" t="s">
        <v>137</v>
      </c>
      <c r="B129" s="78"/>
      <c r="C129" s="79"/>
      <c r="D129" s="80"/>
      <c r="E129" s="81">
        <f t="shared" si="8"/>
        <v>0</v>
      </c>
      <c r="F129" s="146"/>
      <c r="G129" s="147">
        <f>SUMIF('POPIS RAČUNA'!F:F,TROŠKOVI!L7,'POPIS RAČUNA'!J:J)</f>
        <v>0</v>
      </c>
      <c r="H129" s="124"/>
      <c r="I129" s="124">
        <f t="shared" si="12"/>
        <v>0</v>
      </c>
    </row>
    <row r="130" spans="1:9" x14ac:dyDescent="0.25">
      <c r="A130" s="77" t="s">
        <v>138</v>
      </c>
      <c r="B130" s="78"/>
      <c r="C130" s="79"/>
      <c r="D130" s="80"/>
      <c r="E130" s="81">
        <f t="shared" si="8"/>
        <v>0</v>
      </c>
      <c r="F130" s="146"/>
      <c r="G130" s="147">
        <f>SUMIF('POPIS RAČUNA'!F:F,TROŠKOVI!L8,'POPIS RAČUNA'!J:J)</f>
        <v>0</v>
      </c>
      <c r="H130" s="124"/>
      <c r="I130" s="124">
        <f t="shared" si="12"/>
        <v>0</v>
      </c>
    </row>
    <row r="131" spans="1:9" x14ac:dyDescent="0.25">
      <c r="A131" s="77" t="s">
        <v>139</v>
      </c>
      <c r="B131" s="78"/>
      <c r="C131" s="79"/>
      <c r="D131" s="80"/>
      <c r="E131" s="81">
        <f t="shared" si="8"/>
        <v>0</v>
      </c>
      <c r="F131" s="146"/>
      <c r="G131" s="147">
        <f>SUMIF('POPIS RAČUNA'!F:F,TROŠKOVI!L9,'POPIS RAČUNA'!J:J)</f>
        <v>0</v>
      </c>
      <c r="H131" s="124"/>
      <c r="I131" s="124">
        <f t="shared" si="12"/>
        <v>0</v>
      </c>
    </row>
    <row r="132" spans="1:9" x14ac:dyDescent="0.25">
      <c r="A132" s="77" t="s">
        <v>140</v>
      </c>
      <c r="B132" s="78"/>
      <c r="C132" s="79"/>
      <c r="D132" s="80"/>
      <c r="E132" s="81">
        <f t="shared" si="8"/>
        <v>0</v>
      </c>
      <c r="F132" s="146"/>
      <c r="G132" s="147">
        <f>SUMIF('POPIS RAČUNA'!F:F,TROŠKOVI!L10,'POPIS RAČUNA'!J:J)</f>
        <v>0</v>
      </c>
      <c r="H132" s="124"/>
      <c r="I132" s="124">
        <f t="shared" si="12"/>
        <v>0</v>
      </c>
    </row>
    <row r="133" spans="1:9" x14ac:dyDescent="0.25">
      <c r="A133" s="77" t="s">
        <v>141</v>
      </c>
      <c r="B133" s="78"/>
      <c r="C133" s="79"/>
      <c r="D133" s="80"/>
      <c r="E133" s="81">
        <f t="shared" si="8"/>
        <v>0</v>
      </c>
      <c r="F133" s="146"/>
      <c r="G133" s="147">
        <f>SUMIF('POPIS RAČUNA'!F:F,TROŠKOVI!L11,'POPIS RAČUNA'!J:J)</f>
        <v>0</v>
      </c>
      <c r="H133" s="124"/>
      <c r="I133" s="124">
        <f t="shared" si="12"/>
        <v>0</v>
      </c>
    </row>
    <row r="134" spans="1:9" x14ac:dyDescent="0.25">
      <c r="A134" s="77" t="s">
        <v>142</v>
      </c>
      <c r="B134" s="78"/>
      <c r="C134" s="79"/>
      <c r="D134" s="80"/>
      <c r="E134" s="81">
        <f t="shared" si="8"/>
        <v>0</v>
      </c>
      <c r="F134" s="146"/>
      <c r="G134" s="147">
        <f>SUMIF('POPIS RAČUNA'!F:F,TROŠKOVI!L12,'POPIS RAČUNA'!J:J)</f>
        <v>0</v>
      </c>
      <c r="H134" s="124"/>
      <c r="I134" s="124">
        <f t="shared" si="12"/>
        <v>0</v>
      </c>
    </row>
    <row r="135" spans="1:9" x14ac:dyDescent="0.25">
      <c r="A135" s="77" t="s">
        <v>143</v>
      </c>
      <c r="B135" s="78"/>
      <c r="C135" s="79"/>
      <c r="D135" s="80"/>
      <c r="E135" s="81">
        <f t="shared" si="8"/>
        <v>0</v>
      </c>
      <c r="F135" s="146"/>
      <c r="G135" s="147">
        <f>SUMIF('POPIS RAČUNA'!F:F,TROŠKOVI!L13,'POPIS RAČUNA'!J:J)</f>
        <v>0</v>
      </c>
      <c r="H135" s="124"/>
      <c r="I135" s="124">
        <f t="shared" si="12"/>
        <v>0</v>
      </c>
    </row>
    <row r="136" spans="1:9" x14ac:dyDescent="0.25">
      <c r="A136" s="77" t="s">
        <v>144</v>
      </c>
      <c r="B136" s="78"/>
      <c r="C136" s="79"/>
      <c r="D136" s="80"/>
      <c r="E136" s="81">
        <f t="shared" si="8"/>
        <v>0</v>
      </c>
      <c r="F136" s="146"/>
      <c r="G136" s="147">
        <f>SUMIF('POPIS RAČUNA'!F:F,TROŠKOVI!L14,'POPIS RAČUNA'!J:J)</f>
        <v>0</v>
      </c>
      <c r="H136" s="124"/>
      <c r="I136" s="124">
        <f t="shared" si="12"/>
        <v>0</v>
      </c>
    </row>
    <row r="137" spans="1:9" x14ac:dyDescent="0.25">
      <c r="A137" s="77" t="s">
        <v>145</v>
      </c>
      <c r="B137" s="78"/>
      <c r="C137" s="79"/>
      <c r="D137" s="80"/>
      <c r="E137" s="81">
        <f t="shared" si="8"/>
        <v>0</v>
      </c>
      <c r="F137" s="146"/>
      <c r="G137" s="147">
        <f>SUMIF('POPIS RAČUNA'!F:F,TROŠKOVI!L15,'POPIS RAČUNA'!J:J)</f>
        <v>0</v>
      </c>
      <c r="H137" s="124"/>
      <c r="I137" s="124">
        <f t="shared" si="12"/>
        <v>0</v>
      </c>
    </row>
    <row r="138" spans="1:9" x14ac:dyDescent="0.25">
      <c r="A138" s="77" t="s">
        <v>146</v>
      </c>
      <c r="B138" s="78"/>
      <c r="C138" s="79"/>
      <c r="D138" s="80"/>
      <c r="E138" s="81">
        <f t="shared" si="8"/>
        <v>0</v>
      </c>
      <c r="F138" s="146"/>
      <c r="G138" s="147">
        <f>SUMIF('POPIS RAČUNA'!F:F,TROŠKOVI!L16,'POPIS RAČUNA'!J:J)</f>
        <v>0</v>
      </c>
      <c r="H138" s="124"/>
      <c r="I138" s="124">
        <f t="shared" si="12"/>
        <v>0</v>
      </c>
    </row>
    <row r="139" spans="1:9" x14ac:dyDescent="0.25">
      <c r="A139" s="77" t="s">
        <v>147</v>
      </c>
      <c r="B139" s="78"/>
      <c r="C139" s="79"/>
      <c r="D139" s="80"/>
      <c r="E139" s="81">
        <f t="shared" si="8"/>
        <v>0</v>
      </c>
      <c r="F139" s="146"/>
      <c r="G139" s="147">
        <f>SUMIF('POPIS RAČUNA'!F:F,TROŠKOVI!L17,'POPIS RAČUNA'!J:J)</f>
        <v>0</v>
      </c>
      <c r="H139" s="124"/>
      <c r="I139" s="124">
        <f t="shared" si="12"/>
        <v>0</v>
      </c>
    </row>
    <row r="140" spans="1:9" x14ac:dyDescent="0.25">
      <c r="A140" s="77" t="s">
        <v>148</v>
      </c>
      <c r="B140" s="78"/>
      <c r="C140" s="79"/>
      <c r="D140" s="80"/>
      <c r="E140" s="81">
        <f t="shared" si="8"/>
        <v>0</v>
      </c>
      <c r="F140" s="146"/>
      <c r="G140" s="147">
        <f>SUMIF('POPIS RAČUNA'!F:F,TROŠKOVI!L18,'POPIS RAČUNA'!J:J)</f>
        <v>0</v>
      </c>
      <c r="H140" s="124"/>
      <c r="I140" s="124">
        <f t="shared" si="12"/>
        <v>0</v>
      </c>
    </row>
    <row r="141" spans="1:9" x14ac:dyDescent="0.25">
      <c r="A141" s="77" t="s">
        <v>149</v>
      </c>
      <c r="B141" s="78"/>
      <c r="C141" s="79"/>
      <c r="D141" s="80"/>
      <c r="E141" s="81">
        <f t="shared" si="8"/>
        <v>0</v>
      </c>
      <c r="F141" s="146"/>
      <c r="G141" s="147">
        <f>SUMIF('POPIS RAČUNA'!F:F,TROŠKOVI!L19,'POPIS RAČUNA'!J:J)</f>
        <v>0</v>
      </c>
      <c r="H141" s="124"/>
      <c r="I141" s="124">
        <f t="shared" si="12"/>
        <v>0</v>
      </c>
    </row>
    <row r="142" spans="1:9" x14ac:dyDescent="0.25">
      <c r="A142" s="77" t="s">
        <v>150</v>
      </c>
      <c r="B142" s="78"/>
      <c r="C142" s="79"/>
      <c r="D142" s="80"/>
      <c r="E142" s="81">
        <f t="shared" si="8"/>
        <v>0</v>
      </c>
      <c r="F142" s="146"/>
      <c r="G142" s="147">
        <f>SUMIF('POPIS RAČUNA'!F:F,TROŠKOVI!L20,'POPIS RAČUNA'!J:J)</f>
        <v>0</v>
      </c>
      <c r="H142" s="124"/>
      <c r="I142" s="124">
        <f t="shared" si="12"/>
        <v>0</v>
      </c>
    </row>
    <row r="143" spans="1:9" x14ac:dyDescent="0.25">
      <c r="A143" s="77" t="s">
        <v>151</v>
      </c>
      <c r="B143" s="78"/>
      <c r="C143" s="79"/>
      <c r="D143" s="80"/>
      <c r="E143" s="81">
        <f t="shared" si="8"/>
        <v>0</v>
      </c>
      <c r="F143" s="146"/>
      <c r="G143" s="147">
        <f>SUMIF('POPIS RAČUNA'!F:F,TROŠKOVI!L21,'POPIS RAČUNA'!J:J)</f>
        <v>0</v>
      </c>
      <c r="H143" s="124"/>
      <c r="I143" s="124">
        <f t="shared" si="12"/>
        <v>0</v>
      </c>
    </row>
    <row r="144" spans="1:9" x14ac:dyDescent="0.25">
      <c r="A144" s="77" t="s">
        <v>152</v>
      </c>
      <c r="B144" s="78"/>
      <c r="C144" s="79"/>
      <c r="D144" s="80"/>
      <c r="E144" s="81">
        <f t="shared" si="8"/>
        <v>0</v>
      </c>
      <c r="F144" s="146"/>
      <c r="G144" s="147">
        <f>SUMIF('POPIS RAČUNA'!F:F,TROŠKOVI!L22,'POPIS RAČUNA'!J:J)</f>
        <v>0</v>
      </c>
      <c r="H144" s="124"/>
      <c r="I144" s="124">
        <f t="shared" si="12"/>
        <v>0</v>
      </c>
    </row>
    <row r="145" spans="1:9" x14ac:dyDescent="0.25">
      <c r="A145" s="77" t="s">
        <v>153</v>
      </c>
      <c r="B145" s="78"/>
      <c r="C145" s="79"/>
      <c r="D145" s="80"/>
      <c r="E145" s="81">
        <f t="shared" si="8"/>
        <v>0</v>
      </c>
      <c r="F145" s="146"/>
      <c r="G145" s="147">
        <f>SUMIF('POPIS RAČUNA'!F:F,TROŠKOVI!L23,'POPIS RAČUNA'!J:J)</f>
        <v>0</v>
      </c>
      <c r="H145" s="124"/>
      <c r="I145" s="124">
        <f t="shared" si="12"/>
        <v>0</v>
      </c>
    </row>
    <row r="146" spans="1:9" x14ac:dyDescent="0.25">
      <c r="A146" s="77" t="s">
        <v>154</v>
      </c>
      <c r="B146" s="78"/>
      <c r="C146" s="79"/>
      <c r="D146" s="80"/>
      <c r="E146" s="81">
        <f t="shared" si="8"/>
        <v>0</v>
      </c>
      <c r="F146" s="146"/>
      <c r="G146" s="147">
        <f>SUMIF('POPIS RAČUNA'!F:F,TROŠKOVI!L24,'POPIS RAČUNA'!J:J)</f>
        <v>0</v>
      </c>
      <c r="H146" s="124"/>
      <c r="I146" s="124">
        <f t="shared" si="12"/>
        <v>0</v>
      </c>
    </row>
    <row r="147" spans="1:9" x14ac:dyDescent="0.25">
      <c r="A147" s="77" t="s">
        <v>155</v>
      </c>
      <c r="B147" s="78"/>
      <c r="C147" s="79"/>
      <c r="D147" s="80"/>
      <c r="E147" s="81">
        <f t="shared" si="8"/>
        <v>0</v>
      </c>
      <c r="F147" s="146"/>
      <c r="G147" s="147">
        <f>SUMIF('POPIS RAČUNA'!F:F,TROŠKOVI!L25,'POPIS RAČUNA'!J:J)</f>
        <v>0</v>
      </c>
      <c r="H147" s="124"/>
      <c r="I147" s="124">
        <f t="shared" si="12"/>
        <v>0</v>
      </c>
    </row>
    <row r="148" spans="1:9" x14ac:dyDescent="0.25">
      <c r="A148" s="77" t="s">
        <v>156</v>
      </c>
      <c r="B148" s="78"/>
      <c r="C148" s="79"/>
      <c r="D148" s="80"/>
      <c r="E148" s="81">
        <f t="shared" si="8"/>
        <v>0</v>
      </c>
      <c r="F148" s="146"/>
      <c r="G148" s="147">
        <f>SUMIF('POPIS RAČUNA'!F:F,TROŠKOVI!L26,'POPIS RAČUNA'!J:J)</f>
        <v>0</v>
      </c>
      <c r="H148" s="124"/>
      <c r="I148" s="124">
        <f t="shared" si="12"/>
        <v>0</v>
      </c>
    </row>
    <row r="149" spans="1:9" x14ac:dyDescent="0.25">
      <c r="A149" s="77" t="s">
        <v>157</v>
      </c>
      <c r="B149" s="78"/>
      <c r="C149" s="79"/>
      <c r="D149" s="80"/>
      <c r="E149" s="81">
        <f t="shared" si="8"/>
        <v>0</v>
      </c>
      <c r="F149" s="146"/>
      <c r="G149" s="147">
        <f>SUMIF('POPIS RAČUNA'!F:F,TROŠKOVI!L27,'POPIS RAČUNA'!J:J)</f>
        <v>0</v>
      </c>
      <c r="H149" s="124"/>
      <c r="I149" s="124">
        <f t="shared" si="12"/>
        <v>0</v>
      </c>
    </row>
    <row r="150" spans="1:9" x14ac:dyDescent="0.25">
      <c r="A150" s="77" t="s">
        <v>158</v>
      </c>
      <c r="B150" s="78"/>
      <c r="C150" s="79"/>
      <c r="D150" s="80"/>
      <c r="E150" s="81">
        <f t="shared" si="8"/>
        <v>0</v>
      </c>
      <c r="F150" s="146"/>
      <c r="G150" s="147">
        <f>SUMIF('POPIS RAČUNA'!F:F,TROŠKOVI!L28,'POPIS RAČUNA'!J:J)</f>
        <v>0</v>
      </c>
      <c r="H150" s="124"/>
      <c r="I150" s="124">
        <f t="shared" si="12"/>
        <v>0</v>
      </c>
    </row>
    <row r="151" spans="1:9" x14ac:dyDescent="0.25">
      <c r="A151" s="77" t="s">
        <v>159</v>
      </c>
      <c r="B151" s="78"/>
      <c r="C151" s="79"/>
      <c r="D151" s="80"/>
      <c r="E151" s="81">
        <f t="shared" si="8"/>
        <v>0</v>
      </c>
      <c r="F151" s="146"/>
      <c r="G151" s="147">
        <f>SUMIF('POPIS RAČUNA'!F:F,TROŠKOVI!L29,'POPIS RAČUNA'!J:J)</f>
        <v>0</v>
      </c>
      <c r="H151" s="124"/>
      <c r="I151" s="124">
        <f t="shared" si="12"/>
        <v>0</v>
      </c>
    </row>
    <row r="152" spans="1:9" x14ac:dyDescent="0.25">
      <c r="A152" s="77" t="s">
        <v>160</v>
      </c>
      <c r="B152" s="78"/>
      <c r="C152" s="79"/>
      <c r="D152" s="80"/>
      <c r="E152" s="81">
        <f t="shared" si="8"/>
        <v>0</v>
      </c>
      <c r="F152" s="146"/>
      <c r="G152" s="147">
        <f>SUMIF('POPIS RAČUNA'!F:F,TROŠKOVI!L30,'POPIS RAČUNA'!J:J)</f>
        <v>0</v>
      </c>
      <c r="H152" s="124"/>
      <c r="I152" s="124">
        <f t="shared" si="12"/>
        <v>0</v>
      </c>
    </row>
    <row r="153" spans="1:9" x14ac:dyDescent="0.25">
      <c r="A153" s="77" t="s">
        <v>161</v>
      </c>
      <c r="B153" s="78"/>
      <c r="C153" s="79"/>
      <c r="D153" s="80"/>
      <c r="E153" s="81">
        <f t="shared" si="8"/>
        <v>0</v>
      </c>
      <c r="F153" s="146"/>
      <c r="G153" s="147">
        <f>SUMIF('POPIS RAČUNA'!F:F,TROŠKOVI!L31,'POPIS RAČUNA'!J:J)</f>
        <v>0</v>
      </c>
      <c r="H153" s="124"/>
      <c r="I153" s="124">
        <f t="shared" si="12"/>
        <v>0</v>
      </c>
    </row>
    <row r="154" spans="1:9" x14ac:dyDescent="0.25">
      <c r="A154" s="61"/>
      <c r="B154" s="61"/>
      <c r="C154" s="61" t="s">
        <v>45</v>
      </c>
      <c r="D154" s="61" t="s">
        <v>46</v>
      </c>
      <c r="E154" s="61" t="s">
        <v>47</v>
      </c>
      <c r="F154" s="148"/>
      <c r="G154" s="148"/>
      <c r="H154" s="124"/>
    </row>
    <row r="155" spans="1:9" s="16" customFormat="1" ht="15.75" x14ac:dyDescent="0.25">
      <c r="A155" s="61"/>
      <c r="B155" s="82" t="s">
        <v>162</v>
      </c>
      <c r="C155" s="136">
        <f>SUM(C40,C73,C84,C90,C101,C112)</f>
        <v>0</v>
      </c>
      <c r="D155" s="136">
        <f>SUM(D124:D153,D84,D73,D90,D40,D101,D112)</f>
        <v>0</v>
      </c>
      <c r="E155" s="136">
        <f t="shared" si="8"/>
        <v>0</v>
      </c>
      <c r="F155" s="147">
        <f>SUM(F40,F73,F84,F90,F101,F112)</f>
        <v>0</v>
      </c>
      <c r="G155" s="147">
        <f>SUM(G124:G153,G84,G73,G90,G40,G101,G112)</f>
        <v>0</v>
      </c>
      <c r="H155" s="124"/>
    </row>
    <row r="156" spans="1:9" x14ac:dyDescent="0.25">
      <c r="A156" s="61"/>
      <c r="B156" s="61"/>
      <c r="C156" s="83" t="e">
        <f>C155/E155</f>
        <v>#DIV/0!</v>
      </c>
      <c r="D156" s="83" t="e">
        <f>D155/E155</f>
        <v>#DIV/0!</v>
      </c>
      <c r="E156" s="84" t="e">
        <f>C156+D156</f>
        <v>#DIV/0!</v>
      </c>
      <c r="F156" s="148"/>
      <c r="G156" s="148"/>
      <c r="H156" s="124"/>
    </row>
    <row r="157" spans="1:9" x14ac:dyDescent="0.25">
      <c r="A157" s="85"/>
    </row>
    <row r="159" spans="1:9" x14ac:dyDescent="0.25">
      <c r="A159" s="178" t="s">
        <v>41</v>
      </c>
      <c r="B159" s="179"/>
      <c r="C159" s="179"/>
      <c r="D159" s="179"/>
      <c r="E159" s="180"/>
      <c r="F159" s="175" t="s">
        <v>201</v>
      </c>
      <c r="G159" s="175"/>
    </row>
    <row r="160" spans="1:9" x14ac:dyDescent="0.25">
      <c r="A160" s="86" t="s">
        <v>24</v>
      </c>
      <c r="B160" s="87" t="s">
        <v>163</v>
      </c>
      <c r="C160" s="163">
        <f>E17</f>
        <v>0</v>
      </c>
      <c r="D160" s="181" t="e">
        <f>C160/SUM(C160:C162)</f>
        <v>#DIV/0!</v>
      </c>
      <c r="E160" s="182"/>
      <c r="F160" s="163">
        <f>F17</f>
        <v>0</v>
      </c>
      <c r="G160" s="140" t="e">
        <f>F160/SUM(F160:F162)</f>
        <v>#DIV/0!</v>
      </c>
    </row>
    <row r="161" spans="1:8" x14ac:dyDescent="0.25">
      <c r="A161" s="86" t="s">
        <v>4</v>
      </c>
      <c r="B161" s="87" t="s">
        <v>164</v>
      </c>
      <c r="C161" s="163">
        <f>E19</f>
        <v>0</v>
      </c>
      <c r="D161" s="183" t="e">
        <f>SUM(C161:C162)/SUM(C160:C162)</f>
        <v>#DIV/0!</v>
      </c>
      <c r="E161" s="184"/>
      <c r="F161" s="163">
        <f>F19</f>
        <v>0</v>
      </c>
      <c r="G161" s="140" t="e">
        <f>SUM(F161:F162)/SUM(F160:F162)</f>
        <v>#DIV/0!</v>
      </c>
    </row>
    <row r="162" spans="1:8" x14ac:dyDescent="0.25">
      <c r="A162" s="86" t="s">
        <v>25</v>
      </c>
      <c r="B162" s="87" t="s">
        <v>165</v>
      </c>
      <c r="C162" s="163">
        <f>E26</f>
        <v>0</v>
      </c>
      <c r="D162" s="185"/>
      <c r="E162" s="186"/>
      <c r="F162" s="163">
        <f>F26</f>
        <v>0</v>
      </c>
      <c r="G162" s="140"/>
    </row>
    <row r="163" spans="1:8" x14ac:dyDescent="0.25">
      <c r="A163" s="187" t="s">
        <v>166</v>
      </c>
      <c r="B163" s="187"/>
      <c r="C163" s="164">
        <f>SUM(C160:C162)</f>
        <v>0</v>
      </c>
      <c r="D163" s="188" t="e">
        <f>SUM(D160:E162)</f>
        <v>#DIV/0!</v>
      </c>
      <c r="E163" s="188"/>
      <c r="F163" s="164">
        <f>SUM(F160:F162)</f>
        <v>0</v>
      </c>
      <c r="G163" s="155" t="e">
        <f>SUM(G160:H162)</f>
        <v>#DIV/0!</v>
      </c>
    </row>
    <row r="164" spans="1:8" s="92" customFormat="1" x14ac:dyDescent="0.25">
      <c r="A164" s="88"/>
      <c r="B164" s="89"/>
      <c r="C164" s="90"/>
      <c r="D164" s="91"/>
      <c r="E164" s="91"/>
      <c r="F164" s="141"/>
      <c r="G164" s="141"/>
      <c r="H164" s="17"/>
    </row>
    <row r="165" spans="1:8" x14ac:dyDescent="0.25">
      <c r="A165" s="189" t="s">
        <v>42</v>
      </c>
      <c r="B165" s="190"/>
      <c r="C165" s="190"/>
      <c r="D165" s="190"/>
      <c r="E165" s="191"/>
      <c r="F165" s="174" t="s">
        <v>201</v>
      </c>
      <c r="G165" s="174"/>
    </row>
    <row r="166" spans="1:8" x14ac:dyDescent="0.25">
      <c r="A166" s="93" t="s">
        <v>24</v>
      </c>
      <c r="B166" s="94" t="s">
        <v>167</v>
      </c>
      <c r="C166" s="95">
        <f>C155</f>
        <v>0</v>
      </c>
      <c r="D166" s="192" t="e">
        <f>C166/C168</f>
        <v>#DIV/0!</v>
      </c>
      <c r="E166" s="193"/>
      <c r="F166" s="95">
        <f>F155</f>
        <v>0</v>
      </c>
      <c r="G166" s="142" t="e">
        <f>F166/F168</f>
        <v>#DIV/0!</v>
      </c>
    </row>
    <row r="167" spans="1:8" x14ac:dyDescent="0.25">
      <c r="A167" s="93" t="s">
        <v>4</v>
      </c>
      <c r="B167" s="94" t="s">
        <v>208</v>
      </c>
      <c r="C167" s="95">
        <f>D155</f>
        <v>0</v>
      </c>
      <c r="D167" s="192" t="e">
        <f>C167/E155</f>
        <v>#DIV/0!</v>
      </c>
      <c r="E167" s="193"/>
      <c r="F167" s="95">
        <f>G155</f>
        <v>0</v>
      </c>
      <c r="G167" s="142" t="e">
        <f>F167/F168</f>
        <v>#DIV/0!</v>
      </c>
    </row>
    <row r="168" spans="1:8" x14ac:dyDescent="0.25">
      <c r="A168" s="96" t="s">
        <v>25</v>
      </c>
      <c r="B168" s="97" t="s">
        <v>168</v>
      </c>
      <c r="C168" s="98">
        <f>C166+C167</f>
        <v>0</v>
      </c>
      <c r="D168" s="176">
        <v>1</v>
      </c>
      <c r="E168" s="176"/>
      <c r="F168" s="98">
        <f>F166+F167</f>
        <v>0</v>
      </c>
      <c r="G168" s="154">
        <v>1</v>
      </c>
    </row>
    <row r="169" spans="1:8" x14ac:dyDescent="0.25">
      <c r="C169" s="16"/>
      <c r="D169" s="16"/>
      <c r="E169" s="16"/>
    </row>
    <row r="170" spans="1:8" x14ac:dyDescent="0.25">
      <c r="A170" s="138">
        <v>1</v>
      </c>
      <c r="B170" s="138" t="s">
        <v>169</v>
      </c>
      <c r="C170" s="139">
        <f>SUM(C160:C162)-C168</f>
        <v>0</v>
      </c>
      <c r="D170" s="177" t="e">
        <f>1-C170/SUM(C160:C162)</f>
        <v>#DIV/0!</v>
      </c>
      <c r="E170" s="177"/>
      <c r="F170" s="139">
        <f>SUM(F160:F162)-F168</f>
        <v>0</v>
      </c>
      <c r="G170" s="143" t="e">
        <f>1-F170/SUM(F160:F162)</f>
        <v>#DIV/0!</v>
      </c>
    </row>
    <row r="172" spans="1:8" s="116" customFormat="1" ht="15.75" x14ac:dyDescent="0.25">
      <c r="A172" s="144"/>
      <c r="B172" s="145" t="s">
        <v>203</v>
      </c>
      <c r="C172" s="144"/>
      <c r="D172" s="144"/>
      <c r="E172" s="144"/>
      <c r="F172" s="215">
        <f>SUM(H40:H122)</f>
        <v>0</v>
      </c>
      <c r="G172" s="216"/>
      <c r="H172" s="17"/>
    </row>
    <row r="173" spans="1:8" x14ac:dyDescent="0.25">
      <c r="C173" s="217"/>
      <c r="D173" s="217"/>
      <c r="E173" s="217"/>
    </row>
    <row r="174" spans="1:8" x14ac:dyDescent="0.25">
      <c r="A174" s="99"/>
      <c r="B174" s="100"/>
      <c r="C174" s="101"/>
      <c r="D174" s="101"/>
      <c r="E174" s="101"/>
    </row>
    <row r="175" spans="1:8" x14ac:dyDescent="0.25">
      <c r="A175" s="221" t="s">
        <v>210</v>
      </c>
      <c r="B175" s="221"/>
      <c r="C175" s="221"/>
      <c r="D175" s="221"/>
      <c r="E175" s="221"/>
      <c r="F175" s="221"/>
      <c r="G175" s="221"/>
    </row>
    <row r="176" spans="1:8" ht="99" customHeight="1" x14ac:dyDescent="0.25">
      <c r="A176" s="218"/>
      <c r="B176" s="219"/>
      <c r="C176" s="219"/>
      <c r="D176" s="219"/>
      <c r="E176" s="219"/>
      <c r="F176" s="219"/>
      <c r="G176" s="220"/>
    </row>
    <row r="177" spans="1:8" x14ac:dyDescent="0.25">
      <c r="A177" s="222" t="s">
        <v>211</v>
      </c>
      <c r="B177" s="222"/>
      <c r="C177" s="222"/>
      <c r="D177" s="222"/>
      <c r="E177" s="222"/>
      <c r="F177" s="222"/>
      <c r="G177" s="222"/>
    </row>
    <row r="178" spans="1:8" s="156" customFormat="1" x14ac:dyDescent="0.25">
      <c r="A178" s="160"/>
      <c r="B178" s="160"/>
      <c r="C178" s="160"/>
      <c r="D178" s="160"/>
      <c r="E178" s="160"/>
      <c r="F178" s="160"/>
      <c r="G178" s="160"/>
      <c r="H178" s="17"/>
    </row>
    <row r="179" spans="1:8" s="156" customFormat="1" x14ac:dyDescent="0.25">
      <c r="A179" s="160"/>
      <c r="B179" s="160"/>
      <c r="C179" s="160"/>
      <c r="D179" s="160"/>
      <c r="E179" s="160"/>
      <c r="F179" s="160"/>
      <c r="G179" s="160"/>
      <c r="H179" s="17"/>
    </row>
    <row r="180" spans="1:8" x14ac:dyDescent="0.25">
      <c r="A180" s="99"/>
      <c r="B180" s="100"/>
      <c r="C180" s="99"/>
      <c r="D180" s="100"/>
      <c r="E180" s="100"/>
    </row>
    <row r="181" spans="1:8" x14ac:dyDescent="0.25">
      <c r="A181" s="102"/>
      <c r="B181" s="103" t="s">
        <v>229</v>
      </c>
      <c r="C181" s="212">
        <f>'Podaci o korisniku'!A43</f>
        <v>0</v>
      </c>
      <c r="D181" s="212"/>
      <c r="E181" s="212"/>
    </row>
    <row r="182" spans="1:8" x14ac:dyDescent="0.25">
      <c r="A182" s="102"/>
      <c r="B182" s="100"/>
      <c r="C182" s="101"/>
      <c r="D182" s="104"/>
      <c r="E182" s="104"/>
    </row>
    <row r="183" spans="1:8" x14ac:dyDescent="0.25">
      <c r="A183" s="99"/>
      <c r="B183" s="106" t="s">
        <v>228</v>
      </c>
      <c r="C183" s="214">
        <f>'Podaci o korisniku'!D43</f>
        <v>0</v>
      </c>
      <c r="D183" s="214"/>
      <c r="E183" s="214"/>
    </row>
    <row r="184" spans="1:8" x14ac:dyDescent="0.25">
      <c r="A184" s="99"/>
      <c r="B184" s="105"/>
      <c r="C184" s="213"/>
      <c r="D184" s="213"/>
      <c r="E184" s="105"/>
    </row>
    <row r="185" spans="1:8" x14ac:dyDescent="0.25">
      <c r="A185" s="99"/>
      <c r="B185" s="105"/>
      <c r="C185" s="105"/>
      <c r="D185" s="105"/>
      <c r="E185" s="105"/>
    </row>
  </sheetData>
  <sheetProtection algorithmName="SHA-512" hashValue="/vDrgUVbuAQGu8Yl6ME2EaXw8hZWrYHMBm40JR4TXOyt7s5pgMphjE4J4lxLLUqoOin28mhBzeoOmvmXpooYQQ==" saltValue="uDqN4Ae1dW5iepQKl0KqAQ==" spinCount="100000" sheet="1" selectLockedCells="1"/>
  <mergeCells count="46">
    <mergeCell ref="A12:G12"/>
    <mergeCell ref="A13:G13"/>
    <mergeCell ref="B27:D27"/>
    <mergeCell ref="B21:D21"/>
    <mergeCell ref="B22:D22"/>
    <mergeCell ref="B23:D23"/>
    <mergeCell ref="B24:D24"/>
    <mergeCell ref="A26:D26"/>
    <mergeCell ref="C181:E181"/>
    <mergeCell ref="C184:D184"/>
    <mergeCell ref="C183:E183"/>
    <mergeCell ref="D167:E167"/>
    <mergeCell ref="F172:G172"/>
    <mergeCell ref="C173:E173"/>
    <mergeCell ref="A176:G176"/>
    <mergeCell ref="A175:G175"/>
    <mergeCell ref="A177:G177"/>
    <mergeCell ref="F36:G36"/>
    <mergeCell ref="A1:G1"/>
    <mergeCell ref="A7:G7"/>
    <mergeCell ref="A6:G6"/>
    <mergeCell ref="A9:G9"/>
    <mergeCell ref="A10:G10"/>
    <mergeCell ref="B31:D31"/>
    <mergeCell ref="A33:D33"/>
    <mergeCell ref="A36:E36"/>
    <mergeCell ref="B28:D28"/>
    <mergeCell ref="B29:D29"/>
    <mergeCell ref="A15:D15"/>
    <mergeCell ref="B30:D30"/>
    <mergeCell ref="A17:D17"/>
    <mergeCell ref="A19:D19"/>
    <mergeCell ref="B20:D20"/>
    <mergeCell ref="F165:G165"/>
    <mergeCell ref="F38:G38"/>
    <mergeCell ref="F159:G159"/>
    <mergeCell ref="D168:E168"/>
    <mergeCell ref="D170:E170"/>
    <mergeCell ref="C38:E38"/>
    <mergeCell ref="D160:E160"/>
    <mergeCell ref="D161:E162"/>
    <mergeCell ref="A159:E159"/>
    <mergeCell ref="A163:B163"/>
    <mergeCell ref="D163:E163"/>
    <mergeCell ref="A165:E165"/>
    <mergeCell ref="D166:E166"/>
  </mergeCells>
  <conditionalFormatting sqref="C155">
    <cfRule type="expression" dxfId="49" priority="165">
      <formula>$C$155=0</formula>
    </cfRule>
    <cfRule type="cellIs" dxfId="48" priority="182" operator="equal">
      <formula>600000</formula>
    </cfRule>
    <cfRule type="cellIs" dxfId="47" priority="185" operator="lessThan">
      <formula>600000</formula>
    </cfRule>
    <cfRule type="cellIs" dxfId="46" priority="186" operator="greaterThan">
      <formula>600000</formula>
    </cfRule>
  </conditionalFormatting>
  <conditionalFormatting sqref="C156">
    <cfRule type="cellIs" dxfId="45" priority="181" operator="equal">
      <formula>0.6</formula>
    </cfRule>
    <cfRule type="cellIs" dxfId="44" priority="183" operator="lessThan">
      <formula>0.6</formula>
    </cfRule>
    <cfRule type="cellIs" dxfId="43" priority="184" operator="greaterThan">
      <formula>0.6</formula>
    </cfRule>
  </conditionalFormatting>
  <conditionalFormatting sqref="D156">
    <cfRule type="cellIs" dxfId="42" priority="178" operator="greaterThan">
      <formula>0.4</formula>
    </cfRule>
    <cfRule type="cellIs" dxfId="41" priority="179" operator="lessThan">
      <formula>0.4</formula>
    </cfRule>
    <cfRule type="cellIs" dxfId="40" priority="180" operator="equal">
      <formula>0.4</formula>
    </cfRule>
  </conditionalFormatting>
  <conditionalFormatting sqref="C73">
    <cfRule type="expression" dxfId="39" priority="172">
      <formula>$C$73=0</formula>
    </cfRule>
    <cfRule type="expression" dxfId="38" priority="176">
      <formula>$C$73&lt;$E$17*0.1</formula>
    </cfRule>
    <cfRule type="expression" dxfId="37" priority="177">
      <formula>$C$73&gt;=$E$17*0.1</formula>
    </cfRule>
  </conditionalFormatting>
  <conditionalFormatting sqref="C90">
    <cfRule type="expression" dxfId="36" priority="173">
      <formula>$C$90=0</formula>
    </cfRule>
    <cfRule type="expression" dxfId="35" priority="174">
      <formula>$C$90&gt;$E$17*0.15</formula>
    </cfRule>
    <cfRule type="expression" dxfId="34" priority="175">
      <formula>$C$90&lt;=$E$17*0.15</formula>
    </cfRule>
  </conditionalFormatting>
  <conditionalFormatting sqref="C101">
    <cfRule type="expression" dxfId="33" priority="169">
      <formula>$C$101=0</formula>
    </cfRule>
    <cfRule type="expression" dxfId="32" priority="170">
      <formula>$C$101&gt;$E$17*0.2</formula>
    </cfRule>
    <cfRule type="expression" dxfId="31" priority="171">
      <formula>$C$101&lt;=$E$17*0.2</formula>
    </cfRule>
  </conditionalFormatting>
  <conditionalFormatting sqref="C112">
    <cfRule type="expression" dxfId="30" priority="166">
      <formula>$C$112=0</formula>
    </cfRule>
    <cfRule type="expression" dxfId="29" priority="167">
      <formula>$C$112&lt;=$E$17*0.1</formula>
    </cfRule>
    <cfRule type="expression" dxfId="28" priority="168">
      <formula>$C$112&gt;$E$17*0.1</formula>
    </cfRule>
  </conditionalFormatting>
  <conditionalFormatting sqref="F42">
    <cfRule type="expression" dxfId="27" priority="26">
      <formula>F42&gt;C42</formula>
    </cfRule>
    <cfRule type="expression" dxfId="26" priority="27">
      <formula>F42&lt;C42</formula>
    </cfRule>
  </conditionalFormatting>
  <conditionalFormatting sqref="G42">
    <cfRule type="expression" dxfId="25" priority="24">
      <formula>G42&gt;D42</formula>
    </cfRule>
    <cfRule type="expression" dxfId="24" priority="25">
      <formula>G42&lt;D42</formula>
    </cfRule>
  </conditionalFormatting>
  <conditionalFormatting sqref="F43">
    <cfRule type="expression" dxfId="23" priority="22">
      <formula>F43&gt;C43</formula>
    </cfRule>
    <cfRule type="expression" dxfId="22" priority="23">
      <formula>F43&lt;C43</formula>
    </cfRule>
  </conditionalFormatting>
  <conditionalFormatting sqref="G43">
    <cfRule type="expression" dxfId="21" priority="20">
      <formula>G43&gt;D43</formula>
    </cfRule>
    <cfRule type="expression" dxfId="20" priority="21">
      <formula>G43&lt;D43</formula>
    </cfRule>
  </conditionalFormatting>
  <conditionalFormatting sqref="F40:F41">
    <cfRule type="expression" dxfId="19" priority="18">
      <formula>F40&gt;C40</formula>
    </cfRule>
    <cfRule type="expression" dxfId="18" priority="19">
      <formula>F40&lt;C40</formula>
    </cfRule>
  </conditionalFormatting>
  <conditionalFormatting sqref="G40:G41">
    <cfRule type="expression" dxfId="17" priority="16">
      <formula>G40&gt;D40</formula>
    </cfRule>
    <cfRule type="expression" dxfId="16" priority="17">
      <formula>G40&lt;D40</formula>
    </cfRule>
  </conditionalFormatting>
  <conditionalFormatting sqref="F44:F122 G112 G101 G90 G84 G73">
    <cfRule type="expression" dxfId="15" priority="14">
      <formula>F44&gt;C44</formula>
    </cfRule>
    <cfRule type="expression" dxfId="14" priority="15">
      <formula>F44&lt;C44</formula>
    </cfRule>
  </conditionalFormatting>
  <conditionalFormatting sqref="G166">
    <cfRule type="cellIs" dxfId="13" priority="9" operator="greaterThan">
      <formula>0.8</formula>
    </cfRule>
  </conditionalFormatting>
  <conditionalFormatting sqref="F17">
    <cfRule type="expression" dxfId="12" priority="6">
      <formula>F17=E17</formula>
    </cfRule>
    <cfRule type="expression" dxfId="11" priority="7">
      <formula>F17&gt;=$E$20</formula>
    </cfRule>
    <cfRule type="expression" dxfId="10" priority="8">
      <formula>F17&lt;E17</formula>
    </cfRule>
  </conditionalFormatting>
  <conditionalFormatting sqref="C181:E181">
    <cfRule type="containsText" dxfId="9" priority="5" operator="containsText" text="0">
      <formula>NOT(ISERROR(SEARCH("0",C181)))</formula>
    </cfRule>
  </conditionalFormatting>
  <conditionalFormatting sqref="A7:G7">
    <cfRule type="containsText" dxfId="8" priority="3" operator="containsText" text="0">
      <formula>NOT(ISERROR(SEARCH("0",A7)))</formula>
    </cfRule>
  </conditionalFormatting>
  <conditionalFormatting sqref="A10:G10">
    <cfRule type="containsText" dxfId="7" priority="2" operator="containsText" text="0">
      <formula>NOT(ISERROR(SEARCH("0",A10)))</formula>
    </cfRule>
  </conditionalFormatting>
  <dataValidations count="1">
    <dataValidation type="list" allowBlank="1" showInputMessage="1" showErrorMessage="1" sqref="A13:G13">
      <mc:AlternateContent xmlns:x12ac="http://schemas.microsoft.com/office/spreadsheetml/2011/1/ac" xmlns:mc="http://schemas.openxmlformats.org/markup-compatibility/2006">
        <mc:Choice Requires="x12ac">
          <x12ac:list>"SKUPINA A (iznos sufinanciranja do 300.000,00 eur)"," SKUPINA B (iznos sufinanciranja do 100.000,00 eur)"</x12ac:list>
        </mc:Choice>
        <mc:Fallback>
          <formula1>"SKUPINA A (iznos sufinanciranja do 300.000,00 eur), SKUPINA B (iznos sufinanciranja do 100.000,00 eur)"</formula1>
        </mc:Fallback>
      </mc:AlternateContent>
    </dataValidation>
  </dataValidations>
  <pageMargins left="0.7" right="0.7" top="0.75" bottom="0.75" header="0.3" footer="0.3"/>
  <pageSetup paperSize="9" scale="57" fitToHeight="0" orientation="portrait" r:id="rId1"/>
  <ignoredErrors>
    <ignoredError sqref="A7 A10" unlockedFormula="1"/>
    <ignoredError sqref="A164:E166 C156:E156 A160:B163 D160:E163 A168:E170 A167 C167:E167" evalError="1"/>
    <ignoredError sqref="C160:C163" evalError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92C7D49-19ED-479B-8211-44F41F444801}">
            <xm:f>'Podaci o korisniku'!$D$43:$E$43=""</xm:f>
            <x14:dxf>
              <font>
                <color rgb="FFFFFFCC"/>
              </font>
            </x14:dxf>
          </x14:cfRule>
          <xm:sqref>C183:E183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268"/>
  <sheetViews>
    <sheetView showGridLines="0" zoomScaleNormal="100" workbookViewId="0">
      <pane ySplit="13" topLeftCell="A14" activePane="bottomLeft" state="frozen"/>
      <selection pane="bottomLeft" activeCell="E14" sqref="E14:I14"/>
    </sheetView>
  </sheetViews>
  <sheetFormatPr defaultColWidth="9.140625" defaultRowHeight="15" x14ac:dyDescent="0.25"/>
  <cols>
    <col min="1" max="1" width="6.85546875" style="34" bestFit="1" customWidth="1"/>
    <col min="2" max="2" width="14.7109375" style="33" customWidth="1"/>
    <col min="3" max="3" width="15.42578125" style="33" customWidth="1"/>
    <col min="4" max="4" width="31.28515625" style="33" customWidth="1"/>
    <col min="5" max="5" width="32.85546875" style="33" customWidth="1"/>
    <col min="6" max="6" width="31.42578125" style="134" customWidth="1"/>
    <col min="7" max="7" width="36.28515625" style="134" customWidth="1"/>
    <col min="8" max="10" width="14.7109375" style="121" bestFit="1" customWidth="1"/>
    <col min="11" max="16384" width="9.140625" style="33"/>
  </cols>
  <sheetData>
    <row r="1" spans="1:10" s="2" customFormat="1" x14ac:dyDescent="0.25">
      <c r="A1" s="226" t="s">
        <v>40</v>
      </c>
      <c r="B1" s="226"/>
      <c r="C1" s="226"/>
      <c r="D1" s="226"/>
      <c r="E1" s="226"/>
      <c r="F1" s="225">
        <f>'Podaci o korisniku'!B12</f>
        <v>0</v>
      </c>
      <c r="G1" s="225"/>
      <c r="H1" s="225"/>
      <c r="I1" s="225"/>
      <c r="J1" s="225"/>
    </row>
    <row r="2" spans="1:10" s="2" customFormat="1" x14ac:dyDescent="0.25">
      <c r="A2" s="27"/>
      <c r="B2" s="27"/>
      <c r="C2" s="27"/>
      <c r="D2" s="27"/>
      <c r="E2" s="27"/>
      <c r="F2" s="125"/>
      <c r="G2" s="125"/>
      <c r="H2" s="27"/>
      <c r="I2" s="27"/>
      <c r="J2" s="27"/>
    </row>
    <row r="3" spans="1:10" s="2" customFormat="1" x14ac:dyDescent="0.25">
      <c r="A3" s="17"/>
      <c r="D3" s="3" t="s">
        <v>31</v>
      </c>
      <c r="E3" s="31">
        <f>'Podaci o korisniku'!B19</f>
        <v>0</v>
      </c>
      <c r="F3" s="125"/>
      <c r="G3" s="125"/>
      <c r="H3" s="117"/>
      <c r="I3" s="117"/>
      <c r="J3" s="117"/>
    </row>
    <row r="4" spans="1:10" s="2" customFormat="1" x14ac:dyDescent="0.25">
      <c r="A4" s="17"/>
      <c r="F4" s="126"/>
      <c r="G4" s="126"/>
      <c r="H4" s="117"/>
      <c r="I4" s="117"/>
      <c r="J4" s="117"/>
    </row>
    <row r="5" spans="1:10" s="2" customFormat="1" x14ac:dyDescent="0.25">
      <c r="A5" s="17"/>
      <c r="D5" s="3" t="s">
        <v>6</v>
      </c>
      <c r="E5" s="25">
        <f>'Podaci o korisniku'!B32</f>
        <v>0</v>
      </c>
      <c r="F5" s="127" t="s">
        <v>37</v>
      </c>
      <c r="G5" s="149">
        <f>'Podaci o korisniku'!A43</f>
        <v>0</v>
      </c>
      <c r="H5" s="151"/>
      <c r="I5" s="151"/>
    </row>
    <row r="6" spans="1:10" s="2" customFormat="1" x14ac:dyDescent="0.25">
      <c r="A6" s="17"/>
      <c r="E6" s="17"/>
      <c r="F6" s="135"/>
      <c r="G6" s="128"/>
      <c r="H6" s="152"/>
      <c r="I6" s="152"/>
      <c r="J6" s="117"/>
    </row>
    <row r="7" spans="1:10" s="2" customFormat="1" x14ac:dyDescent="0.25">
      <c r="A7" s="17"/>
      <c r="D7" s="3" t="s">
        <v>5</v>
      </c>
      <c r="E7" s="26">
        <f>'Podaci o korisniku'!E34</f>
        <v>0</v>
      </c>
      <c r="F7" s="129" t="s">
        <v>38</v>
      </c>
      <c r="G7" s="150">
        <f>'Podaci o korisniku'!D43</f>
        <v>0</v>
      </c>
      <c r="H7" s="153"/>
      <c r="I7" s="153"/>
    </row>
    <row r="8" spans="1:10" s="2" customFormat="1" x14ac:dyDescent="0.25">
      <c r="A8" s="17"/>
      <c r="F8" s="126"/>
      <c r="G8" s="126"/>
      <c r="H8" s="117"/>
      <c r="I8" s="117"/>
      <c r="J8" s="117"/>
    </row>
    <row r="9" spans="1:10" s="2" customFormat="1" x14ac:dyDescent="0.25">
      <c r="A9" s="17"/>
      <c r="D9" s="3" t="s">
        <v>33</v>
      </c>
      <c r="E9" s="26">
        <f>SUM(I:I)</f>
        <v>0</v>
      </c>
      <c r="F9" s="130"/>
      <c r="G9" s="130"/>
      <c r="H9" s="117"/>
      <c r="I9" s="117"/>
      <c r="J9" s="117"/>
    </row>
    <row r="10" spans="1:10" s="2" customFormat="1" x14ac:dyDescent="0.25">
      <c r="A10" s="17"/>
      <c r="F10" s="126"/>
      <c r="G10" s="126"/>
      <c r="H10" s="117"/>
      <c r="I10" s="117"/>
      <c r="J10" s="117"/>
    </row>
    <row r="11" spans="1:10" s="2" customFormat="1" ht="21.75" customHeight="1" x14ac:dyDescent="0.25">
      <c r="A11" s="226" t="s">
        <v>35</v>
      </c>
      <c r="B11" s="226"/>
      <c r="C11" s="226"/>
      <c r="D11" s="226"/>
      <c r="E11" s="226"/>
      <c r="F11" s="226"/>
      <c r="G11" s="226"/>
      <c r="H11" s="226"/>
      <c r="I11" s="226"/>
      <c r="J11" s="226"/>
    </row>
    <row r="12" spans="1:10" s="2" customFormat="1" x14ac:dyDescent="0.25">
      <c r="A12" s="17"/>
      <c r="F12" s="126"/>
      <c r="G12" s="126"/>
      <c r="H12" s="117"/>
      <c r="I12" s="117"/>
      <c r="J12" s="117"/>
    </row>
    <row r="13" spans="1:10" s="2" customFormat="1" ht="45" x14ac:dyDescent="0.25">
      <c r="A13" s="1" t="s">
        <v>0</v>
      </c>
      <c r="B13" s="1" t="s">
        <v>36</v>
      </c>
      <c r="C13" s="1" t="s">
        <v>2</v>
      </c>
      <c r="D13" s="1" t="s">
        <v>3</v>
      </c>
      <c r="E13" s="1" t="s">
        <v>34</v>
      </c>
      <c r="F13" s="1" t="s">
        <v>185</v>
      </c>
      <c r="G13" s="1" t="s">
        <v>187</v>
      </c>
      <c r="H13" s="118" t="s">
        <v>1</v>
      </c>
      <c r="I13" s="118" t="s">
        <v>197</v>
      </c>
      <c r="J13" s="118" t="s">
        <v>196</v>
      </c>
    </row>
    <row r="14" spans="1:10" x14ac:dyDescent="0.25">
      <c r="A14" s="35">
        <v>1</v>
      </c>
      <c r="B14" s="22"/>
      <c r="C14" s="23"/>
      <c r="D14" s="24"/>
      <c r="E14" s="131"/>
      <c r="F14" s="131"/>
      <c r="G14" s="131"/>
      <c r="H14" s="119"/>
      <c r="I14" s="119"/>
      <c r="J14" s="119"/>
    </row>
    <row r="15" spans="1:10" x14ac:dyDescent="0.25">
      <c r="A15" s="35">
        <v>2</v>
      </c>
      <c r="B15" s="36"/>
      <c r="C15" s="24"/>
      <c r="D15" s="24"/>
      <c r="E15" s="131"/>
      <c r="F15" s="131"/>
      <c r="G15" s="131"/>
      <c r="H15" s="119"/>
      <c r="I15" s="119"/>
      <c r="J15" s="119"/>
    </row>
    <row r="16" spans="1:10" x14ac:dyDescent="0.25">
      <c r="A16" s="35">
        <v>3</v>
      </c>
      <c r="B16" s="24"/>
      <c r="C16" s="24"/>
      <c r="D16" s="24"/>
      <c r="E16" s="131"/>
      <c r="F16" s="131"/>
      <c r="G16" s="132"/>
      <c r="H16" s="119"/>
      <c r="I16" s="119"/>
      <c r="J16" s="119"/>
    </row>
    <row r="17" spans="1:10" x14ac:dyDescent="0.25">
      <c r="A17" s="35">
        <v>4</v>
      </c>
      <c r="B17" s="24"/>
      <c r="C17" s="24"/>
      <c r="D17" s="24"/>
      <c r="E17" s="131"/>
      <c r="F17" s="131"/>
      <c r="G17" s="132"/>
      <c r="H17" s="119"/>
      <c r="I17" s="119"/>
      <c r="J17" s="119"/>
    </row>
    <row r="18" spans="1:10" x14ac:dyDescent="0.25">
      <c r="A18" s="35">
        <v>5</v>
      </c>
      <c r="B18" s="24"/>
      <c r="C18" s="24"/>
      <c r="D18" s="24"/>
      <c r="E18" s="131"/>
      <c r="F18" s="131"/>
      <c r="G18" s="132"/>
      <c r="H18" s="119"/>
      <c r="I18" s="119"/>
      <c r="J18" s="119"/>
    </row>
    <row r="19" spans="1:10" x14ac:dyDescent="0.25">
      <c r="A19" s="35">
        <v>6</v>
      </c>
      <c r="B19" s="24"/>
      <c r="C19" s="36"/>
      <c r="D19" s="24"/>
      <c r="E19" s="131"/>
      <c r="F19" s="131"/>
      <c r="G19" s="132"/>
      <c r="H19" s="119"/>
      <c r="I19" s="119"/>
      <c r="J19" s="119"/>
    </row>
    <row r="20" spans="1:10" x14ac:dyDescent="0.25">
      <c r="A20" s="35">
        <v>7</v>
      </c>
      <c r="B20" s="24"/>
      <c r="C20" s="36"/>
      <c r="D20" s="24"/>
      <c r="E20" s="131"/>
      <c r="F20" s="131"/>
      <c r="G20" s="132"/>
      <c r="H20" s="119"/>
      <c r="I20" s="119"/>
      <c r="J20" s="119"/>
    </row>
    <row r="21" spans="1:10" x14ac:dyDescent="0.25">
      <c r="A21" s="35">
        <v>8</v>
      </c>
      <c r="B21" s="24"/>
      <c r="C21" s="36"/>
      <c r="D21" s="24"/>
      <c r="E21" s="131"/>
      <c r="F21" s="131"/>
      <c r="G21" s="132"/>
      <c r="H21" s="119"/>
      <c r="I21" s="119"/>
      <c r="J21" s="119"/>
    </row>
    <row r="22" spans="1:10" x14ac:dyDescent="0.25">
      <c r="A22" s="35">
        <v>9</v>
      </c>
      <c r="B22" s="24"/>
      <c r="C22" s="36"/>
      <c r="D22" s="24"/>
      <c r="E22" s="131"/>
      <c r="F22" s="131"/>
      <c r="G22" s="132"/>
      <c r="H22" s="119"/>
      <c r="I22" s="119"/>
      <c r="J22" s="119"/>
    </row>
    <row r="23" spans="1:10" x14ac:dyDescent="0.25">
      <c r="A23" s="35">
        <v>10</v>
      </c>
      <c r="B23" s="24"/>
      <c r="C23" s="36"/>
      <c r="D23" s="24"/>
      <c r="E23" s="131"/>
      <c r="F23" s="131"/>
      <c r="G23" s="132"/>
      <c r="H23" s="119"/>
      <c r="I23" s="119"/>
      <c r="J23" s="119"/>
    </row>
    <row r="24" spans="1:10" x14ac:dyDescent="0.25">
      <c r="A24" s="35">
        <v>11</v>
      </c>
      <c r="B24" s="24"/>
      <c r="C24" s="36"/>
      <c r="D24" s="24"/>
      <c r="E24" s="131"/>
      <c r="F24" s="131"/>
      <c r="G24" s="132"/>
      <c r="H24" s="119"/>
      <c r="I24" s="119"/>
      <c r="J24" s="119"/>
    </row>
    <row r="25" spans="1:10" x14ac:dyDescent="0.25">
      <c r="A25" s="35">
        <v>12</v>
      </c>
      <c r="B25" s="24"/>
      <c r="C25" s="36"/>
      <c r="D25" s="24"/>
      <c r="E25" s="131"/>
      <c r="F25" s="131"/>
      <c r="G25" s="132"/>
      <c r="H25" s="119"/>
      <c r="I25" s="119"/>
      <c r="J25" s="119"/>
    </row>
    <row r="26" spans="1:10" x14ac:dyDescent="0.25">
      <c r="A26" s="35">
        <v>13</v>
      </c>
      <c r="B26" s="24"/>
      <c r="C26" s="36"/>
      <c r="D26" s="24"/>
      <c r="E26" s="131"/>
      <c r="F26" s="131"/>
      <c r="G26" s="132"/>
      <c r="H26" s="119"/>
      <c r="I26" s="119"/>
      <c r="J26" s="119"/>
    </row>
    <row r="27" spans="1:10" x14ac:dyDescent="0.25">
      <c r="A27" s="35">
        <v>14</v>
      </c>
      <c r="B27" s="24"/>
      <c r="C27" s="36"/>
      <c r="D27" s="24"/>
      <c r="E27" s="131"/>
      <c r="F27" s="131"/>
      <c r="G27" s="132"/>
      <c r="H27" s="119"/>
      <c r="I27" s="119"/>
      <c r="J27" s="119"/>
    </row>
    <row r="28" spans="1:10" x14ac:dyDescent="0.25">
      <c r="A28" s="35">
        <v>15</v>
      </c>
      <c r="B28" s="24"/>
      <c r="C28" s="24"/>
      <c r="D28" s="24"/>
      <c r="E28" s="131"/>
      <c r="F28" s="131"/>
      <c r="G28" s="132"/>
      <c r="H28" s="119"/>
      <c r="I28" s="119"/>
      <c r="J28" s="119"/>
    </row>
    <row r="29" spans="1:10" x14ac:dyDescent="0.25">
      <c r="A29" s="35">
        <v>16</v>
      </c>
      <c r="B29" s="24"/>
      <c r="C29" s="36"/>
      <c r="D29" s="24"/>
      <c r="E29" s="131"/>
      <c r="F29" s="131"/>
      <c r="G29" s="132"/>
      <c r="H29" s="119"/>
      <c r="I29" s="119"/>
      <c r="J29" s="119"/>
    </row>
    <row r="30" spans="1:10" x14ac:dyDescent="0.25">
      <c r="A30" s="35">
        <v>17</v>
      </c>
      <c r="B30" s="24"/>
      <c r="C30" s="24"/>
      <c r="D30" s="24"/>
      <c r="E30" s="131"/>
      <c r="F30" s="131"/>
      <c r="G30" s="132"/>
      <c r="H30" s="119"/>
      <c r="I30" s="119"/>
      <c r="J30" s="119"/>
    </row>
    <row r="31" spans="1:10" x14ac:dyDescent="0.25">
      <c r="A31" s="35">
        <v>18</v>
      </c>
      <c r="B31" s="24"/>
      <c r="C31" s="24"/>
      <c r="D31" s="24"/>
      <c r="E31" s="131"/>
      <c r="F31" s="131"/>
      <c r="G31" s="132"/>
      <c r="H31" s="119"/>
      <c r="I31" s="119"/>
      <c r="J31" s="119"/>
    </row>
    <row r="32" spans="1:10" x14ac:dyDescent="0.25">
      <c r="A32" s="35">
        <v>19</v>
      </c>
      <c r="B32" s="24"/>
      <c r="C32" s="36"/>
      <c r="D32" s="24"/>
      <c r="E32" s="131"/>
      <c r="F32" s="131"/>
      <c r="G32" s="132"/>
      <c r="H32" s="119"/>
      <c r="I32" s="119"/>
      <c r="J32" s="119"/>
    </row>
    <row r="33" spans="1:10" x14ac:dyDescent="0.25">
      <c r="A33" s="35">
        <v>20</v>
      </c>
      <c r="B33" s="24"/>
      <c r="C33" s="36"/>
      <c r="D33" s="24"/>
      <c r="E33" s="131"/>
      <c r="F33" s="131"/>
      <c r="G33" s="132"/>
      <c r="H33" s="119"/>
      <c r="I33" s="119"/>
      <c r="J33" s="119"/>
    </row>
    <row r="34" spans="1:10" x14ac:dyDescent="0.25">
      <c r="A34" s="35">
        <v>21</v>
      </c>
      <c r="B34" s="36"/>
      <c r="C34" s="24"/>
      <c r="D34" s="24"/>
      <c r="E34" s="131"/>
      <c r="F34" s="131"/>
      <c r="G34" s="132"/>
      <c r="H34" s="119"/>
      <c r="I34" s="119"/>
      <c r="J34" s="119"/>
    </row>
    <row r="35" spans="1:10" x14ac:dyDescent="0.25">
      <c r="A35" s="35">
        <v>22</v>
      </c>
      <c r="B35" s="36"/>
      <c r="C35" s="24"/>
      <c r="D35" s="24"/>
      <c r="E35" s="131"/>
      <c r="F35" s="131"/>
      <c r="G35" s="132"/>
      <c r="H35" s="119"/>
      <c r="I35" s="119"/>
      <c r="J35" s="119"/>
    </row>
    <row r="36" spans="1:10" x14ac:dyDescent="0.25">
      <c r="A36" s="35">
        <v>23</v>
      </c>
      <c r="B36" s="36"/>
      <c r="C36" s="24"/>
      <c r="D36" s="24"/>
      <c r="E36" s="131"/>
      <c r="F36" s="131"/>
      <c r="G36" s="132"/>
      <c r="H36" s="119"/>
      <c r="I36" s="119"/>
      <c r="J36" s="119"/>
    </row>
    <row r="37" spans="1:10" x14ac:dyDescent="0.25">
      <c r="A37" s="35">
        <v>24</v>
      </c>
      <c r="B37" s="24"/>
      <c r="C37" s="24"/>
      <c r="D37" s="24"/>
      <c r="E37" s="131"/>
      <c r="F37" s="131"/>
      <c r="G37" s="132"/>
      <c r="H37" s="119"/>
      <c r="I37" s="119"/>
      <c r="J37" s="119"/>
    </row>
    <row r="38" spans="1:10" x14ac:dyDescent="0.25">
      <c r="A38" s="35">
        <v>25</v>
      </c>
      <c r="B38" s="24"/>
      <c r="C38" s="24"/>
      <c r="D38" s="24"/>
      <c r="E38" s="131"/>
      <c r="F38" s="131"/>
      <c r="G38" s="132"/>
      <c r="H38" s="119"/>
      <c r="I38" s="119"/>
      <c r="J38" s="119"/>
    </row>
    <row r="39" spans="1:10" x14ac:dyDescent="0.25">
      <c r="A39" s="35">
        <v>26</v>
      </c>
      <c r="B39" s="24"/>
      <c r="C39" s="24"/>
      <c r="D39" s="24"/>
      <c r="E39" s="131"/>
      <c r="F39" s="131"/>
      <c r="G39" s="132"/>
      <c r="H39" s="119"/>
      <c r="I39" s="119"/>
      <c r="J39" s="119"/>
    </row>
    <row r="40" spans="1:10" x14ac:dyDescent="0.25">
      <c r="A40" s="35">
        <v>27</v>
      </c>
      <c r="B40" s="24"/>
      <c r="C40" s="24"/>
      <c r="D40" s="24"/>
      <c r="E40" s="131"/>
      <c r="F40" s="131"/>
      <c r="G40" s="132"/>
      <c r="H40" s="119"/>
      <c r="I40" s="119"/>
      <c r="J40" s="119"/>
    </row>
    <row r="41" spans="1:10" x14ac:dyDescent="0.25">
      <c r="A41" s="35">
        <v>28</v>
      </c>
      <c r="B41" s="24"/>
      <c r="C41" s="24"/>
      <c r="D41" s="24"/>
      <c r="E41" s="131"/>
      <c r="F41" s="131"/>
      <c r="G41" s="132"/>
      <c r="H41" s="119"/>
      <c r="I41" s="119"/>
      <c r="J41" s="119"/>
    </row>
    <row r="42" spans="1:10" x14ac:dyDescent="0.25">
      <c r="A42" s="35">
        <v>29</v>
      </c>
      <c r="B42" s="24"/>
      <c r="C42" s="24"/>
      <c r="D42" s="24"/>
      <c r="E42" s="131"/>
      <c r="F42" s="131"/>
      <c r="G42" s="132"/>
      <c r="H42" s="119"/>
      <c r="I42" s="119"/>
      <c r="J42" s="119"/>
    </row>
    <row r="43" spans="1:10" x14ac:dyDescent="0.25">
      <c r="A43" s="35">
        <v>30</v>
      </c>
      <c r="B43" s="36"/>
      <c r="C43" s="24"/>
      <c r="D43" s="24"/>
      <c r="E43" s="131"/>
      <c r="F43" s="131"/>
      <c r="G43" s="132"/>
      <c r="H43" s="119"/>
      <c r="I43" s="119"/>
      <c r="J43" s="119"/>
    </row>
    <row r="44" spans="1:10" x14ac:dyDescent="0.25">
      <c r="A44" s="35">
        <v>31</v>
      </c>
      <c r="B44" s="24"/>
      <c r="C44" s="24"/>
      <c r="D44" s="24"/>
      <c r="E44" s="131"/>
      <c r="F44" s="131"/>
      <c r="G44" s="132"/>
      <c r="H44" s="119"/>
      <c r="I44" s="119"/>
      <c r="J44" s="119"/>
    </row>
    <row r="45" spans="1:10" x14ac:dyDescent="0.25">
      <c r="A45" s="35">
        <v>32</v>
      </c>
      <c r="B45" s="24"/>
      <c r="C45" s="24"/>
      <c r="D45" s="24"/>
      <c r="E45" s="131"/>
      <c r="F45" s="131"/>
      <c r="G45" s="132"/>
      <c r="H45" s="119"/>
      <c r="I45" s="119"/>
      <c r="J45" s="119"/>
    </row>
    <row r="46" spans="1:10" x14ac:dyDescent="0.25">
      <c r="A46" s="35">
        <v>33</v>
      </c>
      <c r="B46" s="24"/>
      <c r="C46" s="24"/>
      <c r="D46" s="24"/>
      <c r="E46" s="131"/>
      <c r="F46" s="131"/>
      <c r="G46" s="132"/>
      <c r="H46" s="119"/>
      <c r="I46" s="119"/>
      <c r="J46" s="119"/>
    </row>
    <row r="47" spans="1:10" x14ac:dyDescent="0.25">
      <c r="A47" s="35">
        <v>34</v>
      </c>
      <c r="B47" s="24"/>
      <c r="C47" s="24"/>
      <c r="D47" s="24"/>
      <c r="E47" s="131"/>
      <c r="F47" s="131"/>
      <c r="G47" s="132"/>
      <c r="H47" s="119"/>
      <c r="I47" s="119"/>
      <c r="J47" s="119"/>
    </row>
    <row r="48" spans="1:10" x14ac:dyDescent="0.25">
      <c r="A48" s="35">
        <v>35</v>
      </c>
      <c r="B48" s="24"/>
      <c r="C48" s="24"/>
      <c r="D48" s="24"/>
      <c r="E48" s="131"/>
      <c r="F48" s="131"/>
      <c r="G48" s="132"/>
      <c r="H48" s="119"/>
      <c r="I48" s="119"/>
      <c r="J48" s="119"/>
    </row>
    <row r="49" spans="1:10" x14ac:dyDescent="0.25">
      <c r="A49" s="35">
        <v>36</v>
      </c>
      <c r="B49" s="24"/>
      <c r="C49" s="24"/>
      <c r="D49" s="24"/>
      <c r="E49" s="131"/>
      <c r="F49" s="131"/>
      <c r="G49" s="132"/>
      <c r="H49" s="119"/>
      <c r="I49" s="119"/>
      <c r="J49" s="119"/>
    </row>
    <row r="50" spans="1:10" x14ac:dyDescent="0.25">
      <c r="A50" s="35">
        <v>37</v>
      </c>
      <c r="B50" s="24"/>
      <c r="C50" s="24"/>
      <c r="D50" s="24"/>
      <c r="E50" s="131"/>
      <c r="F50" s="131"/>
      <c r="G50" s="132"/>
      <c r="H50" s="119"/>
      <c r="I50" s="119"/>
      <c r="J50" s="119"/>
    </row>
    <row r="51" spans="1:10" x14ac:dyDescent="0.25">
      <c r="A51" s="35">
        <v>38</v>
      </c>
      <c r="B51" s="24"/>
      <c r="C51" s="24"/>
      <c r="D51" s="24"/>
      <c r="E51" s="131"/>
      <c r="F51" s="131"/>
      <c r="G51" s="132"/>
      <c r="H51" s="119"/>
      <c r="I51" s="119"/>
      <c r="J51" s="119"/>
    </row>
    <row r="52" spans="1:10" x14ac:dyDescent="0.25">
      <c r="A52" s="35">
        <v>39</v>
      </c>
      <c r="B52" s="24"/>
      <c r="C52" s="24"/>
      <c r="D52" s="24"/>
      <c r="E52" s="131"/>
      <c r="F52" s="131"/>
      <c r="G52" s="132"/>
      <c r="H52" s="119"/>
      <c r="I52" s="119"/>
      <c r="J52" s="119"/>
    </row>
    <row r="53" spans="1:10" x14ac:dyDescent="0.25">
      <c r="A53" s="35">
        <v>40</v>
      </c>
      <c r="B53" s="24"/>
      <c r="C53" s="24"/>
      <c r="D53" s="24"/>
      <c r="E53" s="131"/>
      <c r="F53" s="131"/>
      <c r="G53" s="132"/>
      <c r="H53" s="119"/>
      <c r="I53" s="119"/>
      <c r="J53" s="119"/>
    </row>
    <row r="54" spans="1:10" x14ac:dyDescent="0.25">
      <c r="A54" s="35">
        <v>41</v>
      </c>
      <c r="B54" s="24"/>
      <c r="C54" s="24"/>
      <c r="D54" s="24"/>
      <c r="E54" s="131"/>
      <c r="F54" s="131"/>
      <c r="G54" s="132"/>
      <c r="H54" s="119"/>
      <c r="I54" s="119"/>
      <c r="J54" s="119"/>
    </row>
    <row r="55" spans="1:10" x14ac:dyDescent="0.25">
      <c r="A55" s="35">
        <v>42</v>
      </c>
      <c r="B55" s="24"/>
      <c r="C55" s="24"/>
      <c r="D55" s="24"/>
      <c r="E55" s="131"/>
      <c r="F55" s="131"/>
      <c r="G55" s="132"/>
      <c r="H55" s="119"/>
      <c r="I55" s="119"/>
      <c r="J55" s="119"/>
    </row>
    <row r="56" spans="1:10" x14ac:dyDescent="0.25">
      <c r="A56" s="35">
        <v>43</v>
      </c>
      <c r="B56" s="24"/>
      <c r="C56" s="24"/>
      <c r="D56" s="24"/>
      <c r="E56" s="131"/>
      <c r="F56" s="131"/>
      <c r="G56" s="132"/>
      <c r="H56" s="119"/>
      <c r="I56" s="119"/>
      <c r="J56" s="119"/>
    </row>
    <row r="57" spans="1:10" x14ac:dyDescent="0.25">
      <c r="A57" s="35">
        <v>44</v>
      </c>
      <c r="B57" s="24"/>
      <c r="C57" s="24"/>
      <c r="D57" s="24"/>
      <c r="E57" s="131"/>
      <c r="F57" s="131"/>
      <c r="G57" s="132"/>
      <c r="H57" s="119"/>
      <c r="I57" s="119"/>
      <c r="J57" s="119"/>
    </row>
    <row r="58" spans="1:10" x14ac:dyDescent="0.25">
      <c r="A58" s="35">
        <v>45</v>
      </c>
      <c r="B58" s="24"/>
      <c r="C58" s="24"/>
      <c r="D58" s="24"/>
      <c r="E58" s="131"/>
      <c r="F58" s="131"/>
      <c r="G58" s="132"/>
      <c r="H58" s="119"/>
      <c r="I58" s="119"/>
      <c r="J58" s="119"/>
    </row>
    <row r="59" spans="1:10" x14ac:dyDescent="0.25">
      <c r="A59" s="35">
        <v>46</v>
      </c>
      <c r="B59" s="24"/>
      <c r="C59" s="24"/>
      <c r="D59" s="24"/>
      <c r="E59" s="131"/>
      <c r="F59" s="131"/>
      <c r="G59" s="132"/>
      <c r="H59" s="119"/>
      <c r="I59" s="119"/>
      <c r="J59" s="119"/>
    </row>
    <row r="60" spans="1:10" x14ac:dyDescent="0.25">
      <c r="A60" s="35">
        <v>47</v>
      </c>
      <c r="B60" s="24"/>
      <c r="C60" s="24"/>
      <c r="D60" s="24"/>
      <c r="E60" s="131"/>
      <c r="F60" s="131"/>
      <c r="G60" s="132"/>
      <c r="H60" s="119"/>
      <c r="I60" s="119"/>
      <c r="J60" s="119"/>
    </row>
    <row r="61" spans="1:10" x14ac:dyDescent="0.25">
      <c r="A61" s="35">
        <v>48</v>
      </c>
      <c r="B61" s="24"/>
      <c r="C61" s="24"/>
      <c r="D61" s="24"/>
      <c r="E61" s="131"/>
      <c r="F61" s="131"/>
      <c r="G61" s="132"/>
      <c r="H61" s="119"/>
      <c r="I61" s="119"/>
      <c r="J61" s="119"/>
    </row>
    <row r="62" spans="1:10" x14ac:dyDescent="0.25">
      <c r="A62" s="35">
        <v>49</v>
      </c>
      <c r="B62" s="24"/>
      <c r="C62" s="24"/>
      <c r="D62" s="24"/>
      <c r="E62" s="131"/>
      <c r="F62" s="131"/>
      <c r="G62" s="132"/>
      <c r="H62" s="119"/>
      <c r="I62" s="119"/>
      <c r="J62" s="119"/>
    </row>
    <row r="63" spans="1:10" x14ac:dyDescent="0.25">
      <c r="A63" s="35">
        <v>50</v>
      </c>
      <c r="B63" s="24"/>
      <c r="C63" s="24"/>
      <c r="D63" s="24"/>
      <c r="E63" s="131"/>
      <c r="F63" s="131"/>
      <c r="G63" s="132"/>
      <c r="H63" s="119"/>
      <c r="I63" s="119"/>
      <c r="J63" s="119"/>
    </row>
    <row r="64" spans="1:10" x14ac:dyDescent="0.25">
      <c r="A64" s="35">
        <v>51</v>
      </c>
      <c r="B64" s="24"/>
      <c r="C64" s="24"/>
      <c r="D64" s="24"/>
      <c r="E64" s="131"/>
      <c r="F64" s="131"/>
      <c r="G64" s="132"/>
      <c r="H64" s="119"/>
      <c r="I64" s="119"/>
      <c r="J64" s="119"/>
    </row>
    <row r="65" spans="1:10" x14ac:dyDescent="0.25">
      <c r="A65" s="35">
        <v>52</v>
      </c>
      <c r="B65" s="24"/>
      <c r="C65" s="24"/>
      <c r="D65" s="24"/>
      <c r="E65" s="131"/>
      <c r="F65" s="131"/>
      <c r="G65" s="132"/>
      <c r="H65" s="119"/>
      <c r="I65" s="119"/>
      <c r="J65" s="119"/>
    </row>
    <row r="66" spans="1:10" x14ac:dyDescent="0.25">
      <c r="A66" s="35">
        <v>53</v>
      </c>
      <c r="B66" s="24"/>
      <c r="C66" s="24"/>
      <c r="D66" s="24"/>
      <c r="E66" s="131"/>
      <c r="F66" s="131"/>
      <c r="G66" s="132"/>
      <c r="H66" s="119"/>
      <c r="I66" s="119"/>
      <c r="J66" s="119"/>
    </row>
    <row r="67" spans="1:10" x14ac:dyDescent="0.25">
      <c r="A67" s="35">
        <v>54</v>
      </c>
      <c r="B67" s="24"/>
      <c r="C67" s="24"/>
      <c r="D67" s="24"/>
      <c r="E67" s="131"/>
      <c r="F67" s="131"/>
      <c r="G67" s="132"/>
      <c r="H67" s="119"/>
      <c r="I67" s="119"/>
      <c r="J67" s="119"/>
    </row>
    <row r="68" spans="1:10" x14ac:dyDescent="0.25">
      <c r="A68" s="35">
        <v>55</v>
      </c>
      <c r="B68" s="24"/>
      <c r="C68" s="24"/>
      <c r="D68" s="24"/>
      <c r="E68" s="131"/>
      <c r="F68" s="131"/>
      <c r="G68" s="132"/>
      <c r="H68" s="119"/>
      <c r="I68" s="119"/>
      <c r="J68" s="119"/>
    </row>
    <row r="69" spans="1:10" x14ac:dyDescent="0.25">
      <c r="A69" s="35">
        <v>56</v>
      </c>
      <c r="B69" s="24"/>
      <c r="C69" s="24"/>
      <c r="D69" s="24"/>
      <c r="E69" s="131"/>
      <c r="F69" s="131"/>
      <c r="G69" s="132"/>
      <c r="H69" s="119"/>
      <c r="I69" s="119"/>
      <c r="J69" s="119"/>
    </row>
    <row r="70" spans="1:10" x14ac:dyDescent="0.25">
      <c r="A70" s="35">
        <v>57</v>
      </c>
      <c r="B70" s="24"/>
      <c r="C70" s="24"/>
      <c r="D70" s="24"/>
      <c r="E70" s="131"/>
      <c r="F70" s="131"/>
      <c r="G70" s="132"/>
      <c r="H70" s="119"/>
      <c r="I70" s="119"/>
      <c r="J70" s="119"/>
    </row>
    <row r="71" spans="1:10" x14ac:dyDescent="0.25">
      <c r="A71" s="35">
        <v>58</v>
      </c>
      <c r="B71" s="24"/>
      <c r="C71" s="24"/>
      <c r="D71" s="24"/>
      <c r="E71" s="131"/>
      <c r="F71" s="131"/>
      <c r="G71" s="132"/>
      <c r="H71" s="119"/>
      <c r="I71" s="119"/>
      <c r="J71" s="119"/>
    </row>
    <row r="72" spans="1:10" x14ac:dyDescent="0.25">
      <c r="A72" s="35">
        <v>59</v>
      </c>
      <c r="B72" s="24"/>
      <c r="C72" s="24"/>
      <c r="D72" s="24"/>
      <c r="E72" s="131"/>
      <c r="F72" s="131"/>
      <c r="G72" s="132"/>
      <c r="H72" s="119"/>
      <c r="I72" s="119"/>
      <c r="J72" s="119"/>
    </row>
    <row r="73" spans="1:10" x14ac:dyDescent="0.25">
      <c r="A73" s="35">
        <v>60</v>
      </c>
      <c r="B73" s="24"/>
      <c r="C73" s="24"/>
      <c r="D73" s="24"/>
      <c r="E73" s="131"/>
      <c r="F73" s="131"/>
      <c r="G73" s="132"/>
      <c r="H73" s="119"/>
      <c r="I73" s="119"/>
      <c r="J73" s="119"/>
    </row>
    <row r="74" spans="1:10" x14ac:dyDescent="0.25">
      <c r="A74" s="35">
        <v>61</v>
      </c>
      <c r="B74" s="24"/>
      <c r="C74" s="24"/>
      <c r="D74" s="24"/>
      <c r="E74" s="131"/>
      <c r="F74" s="131"/>
      <c r="G74" s="132"/>
      <c r="H74" s="119"/>
      <c r="I74" s="119"/>
      <c r="J74" s="119"/>
    </row>
    <row r="75" spans="1:10" x14ac:dyDescent="0.25">
      <c r="A75" s="35">
        <v>62</v>
      </c>
      <c r="B75" s="24"/>
      <c r="C75" s="24"/>
      <c r="D75" s="24"/>
      <c r="E75" s="131"/>
      <c r="F75" s="131"/>
      <c r="G75" s="132"/>
      <c r="H75" s="119"/>
      <c r="I75" s="119"/>
      <c r="J75" s="119"/>
    </row>
    <row r="76" spans="1:10" x14ac:dyDescent="0.25">
      <c r="A76" s="35">
        <v>63</v>
      </c>
      <c r="B76" s="36"/>
      <c r="C76" s="24"/>
      <c r="D76" s="24"/>
      <c r="E76" s="131"/>
      <c r="F76" s="131"/>
      <c r="G76" s="132"/>
      <c r="H76" s="119"/>
      <c r="I76" s="119"/>
      <c r="J76" s="119"/>
    </row>
    <row r="77" spans="1:10" x14ac:dyDescent="0.25">
      <c r="A77" s="35">
        <v>64</v>
      </c>
      <c r="B77" s="24"/>
      <c r="C77" s="24"/>
      <c r="D77" s="24"/>
      <c r="E77" s="131"/>
      <c r="F77" s="131"/>
      <c r="G77" s="132"/>
      <c r="H77" s="119"/>
      <c r="I77" s="119"/>
      <c r="J77" s="119"/>
    </row>
    <row r="78" spans="1:10" x14ac:dyDescent="0.25">
      <c r="A78" s="35">
        <v>65</v>
      </c>
      <c r="B78" s="24"/>
      <c r="C78" s="24"/>
      <c r="D78" s="24"/>
      <c r="E78" s="131"/>
      <c r="F78" s="131"/>
      <c r="G78" s="132"/>
      <c r="H78" s="119"/>
      <c r="I78" s="119"/>
      <c r="J78" s="119"/>
    </row>
    <row r="79" spans="1:10" x14ac:dyDescent="0.25">
      <c r="A79" s="35">
        <v>66</v>
      </c>
      <c r="B79" s="24"/>
      <c r="C79" s="24"/>
      <c r="D79" s="24"/>
      <c r="E79" s="131"/>
      <c r="F79" s="131"/>
      <c r="G79" s="132"/>
      <c r="H79" s="119"/>
      <c r="I79" s="119"/>
      <c r="J79" s="119"/>
    </row>
    <row r="80" spans="1:10" x14ac:dyDescent="0.25">
      <c r="A80" s="35">
        <v>67</v>
      </c>
      <c r="B80" s="24"/>
      <c r="C80" s="24"/>
      <c r="D80" s="24"/>
      <c r="E80" s="131"/>
      <c r="F80" s="131"/>
      <c r="G80" s="132"/>
      <c r="H80" s="119"/>
      <c r="I80" s="119"/>
      <c r="J80" s="119"/>
    </row>
    <row r="81" spans="1:10" x14ac:dyDescent="0.25">
      <c r="A81" s="35">
        <v>68</v>
      </c>
      <c r="B81" s="24"/>
      <c r="C81" s="24"/>
      <c r="D81" s="24"/>
      <c r="E81" s="131"/>
      <c r="F81" s="131"/>
      <c r="G81" s="132"/>
      <c r="H81" s="119"/>
      <c r="I81" s="119"/>
      <c r="J81" s="119"/>
    </row>
    <row r="82" spans="1:10" x14ac:dyDescent="0.25">
      <c r="A82" s="35">
        <v>69</v>
      </c>
      <c r="B82" s="36"/>
      <c r="C82" s="24"/>
      <c r="D82" s="24"/>
      <c r="E82" s="131"/>
      <c r="F82" s="131"/>
      <c r="G82" s="132"/>
      <c r="H82" s="119"/>
      <c r="I82" s="119"/>
      <c r="J82" s="119"/>
    </row>
    <row r="83" spans="1:10" x14ac:dyDescent="0.25">
      <c r="A83" s="35">
        <v>70</v>
      </c>
      <c r="B83" s="24"/>
      <c r="C83" s="24"/>
      <c r="D83" s="24"/>
      <c r="E83" s="131"/>
      <c r="F83" s="131"/>
      <c r="G83" s="132"/>
      <c r="H83" s="119"/>
      <c r="I83" s="119"/>
      <c r="J83" s="119"/>
    </row>
    <row r="84" spans="1:10" x14ac:dyDescent="0.25">
      <c r="A84" s="35">
        <v>71</v>
      </c>
      <c r="B84" s="24"/>
      <c r="C84" s="24"/>
      <c r="D84" s="24"/>
      <c r="E84" s="131"/>
      <c r="F84" s="131"/>
      <c r="G84" s="132"/>
      <c r="H84" s="119"/>
      <c r="I84" s="119"/>
      <c r="J84" s="119"/>
    </row>
    <row r="85" spans="1:10" x14ac:dyDescent="0.25">
      <c r="A85" s="35">
        <v>72</v>
      </c>
      <c r="B85" s="24"/>
      <c r="C85" s="24"/>
      <c r="D85" s="24"/>
      <c r="E85" s="131"/>
      <c r="F85" s="131"/>
      <c r="G85" s="132"/>
      <c r="H85" s="119"/>
      <c r="I85" s="119"/>
      <c r="J85" s="119"/>
    </row>
    <row r="86" spans="1:10" x14ac:dyDescent="0.25">
      <c r="A86" s="35">
        <v>73</v>
      </c>
      <c r="B86" s="24"/>
      <c r="C86" s="24"/>
      <c r="D86" s="24"/>
      <c r="E86" s="131"/>
      <c r="F86" s="131"/>
      <c r="G86" s="132"/>
      <c r="H86" s="119"/>
      <c r="I86" s="119"/>
      <c r="J86" s="119"/>
    </row>
    <row r="87" spans="1:10" x14ac:dyDescent="0.25">
      <c r="A87" s="35">
        <v>74</v>
      </c>
      <c r="B87" s="24"/>
      <c r="C87" s="24"/>
      <c r="D87" s="24"/>
      <c r="E87" s="131"/>
      <c r="F87" s="131"/>
      <c r="G87" s="132"/>
      <c r="H87" s="119"/>
      <c r="I87" s="119"/>
      <c r="J87" s="119"/>
    </row>
    <row r="88" spans="1:10" x14ac:dyDescent="0.25">
      <c r="A88" s="35">
        <v>75</v>
      </c>
      <c r="B88" s="24"/>
      <c r="C88" s="24"/>
      <c r="D88" s="24"/>
      <c r="E88" s="131"/>
      <c r="F88" s="131"/>
      <c r="G88" s="132"/>
      <c r="H88" s="119"/>
      <c r="I88" s="119"/>
      <c r="J88" s="119"/>
    </row>
    <row r="89" spans="1:10" x14ac:dyDescent="0.25">
      <c r="A89" s="35">
        <v>76</v>
      </c>
      <c r="B89" s="24"/>
      <c r="C89" s="24"/>
      <c r="D89" s="24"/>
      <c r="E89" s="131"/>
      <c r="F89" s="131"/>
      <c r="G89" s="132"/>
      <c r="H89" s="119"/>
      <c r="I89" s="119"/>
      <c r="J89" s="119"/>
    </row>
    <row r="90" spans="1:10" x14ac:dyDescent="0.25">
      <c r="A90" s="35">
        <v>77</v>
      </c>
      <c r="B90" s="24"/>
      <c r="C90" s="24"/>
      <c r="D90" s="24"/>
      <c r="E90" s="131"/>
      <c r="F90" s="131"/>
      <c r="G90" s="132"/>
      <c r="H90" s="119"/>
      <c r="I90" s="119"/>
      <c r="J90" s="119"/>
    </row>
    <row r="91" spans="1:10" x14ac:dyDescent="0.25">
      <c r="A91" s="35">
        <v>78</v>
      </c>
      <c r="B91" s="24"/>
      <c r="C91" s="24"/>
      <c r="D91" s="24"/>
      <c r="E91" s="131"/>
      <c r="F91" s="131"/>
      <c r="G91" s="132"/>
      <c r="H91" s="119"/>
      <c r="I91" s="119"/>
      <c r="J91" s="119"/>
    </row>
    <row r="92" spans="1:10" x14ac:dyDescent="0.25">
      <c r="A92" s="35">
        <v>79</v>
      </c>
      <c r="B92" s="36"/>
      <c r="C92" s="24"/>
      <c r="D92" s="24"/>
      <c r="E92" s="131"/>
      <c r="F92" s="131"/>
      <c r="G92" s="132"/>
      <c r="H92" s="119"/>
      <c r="I92" s="119"/>
      <c r="J92" s="119"/>
    </row>
    <row r="93" spans="1:10" x14ac:dyDescent="0.25">
      <c r="A93" s="35">
        <v>80</v>
      </c>
      <c r="B93" s="24"/>
      <c r="C93" s="24"/>
      <c r="D93" s="24"/>
      <c r="E93" s="131"/>
      <c r="F93" s="131"/>
      <c r="G93" s="132"/>
      <c r="H93" s="119"/>
      <c r="I93" s="119"/>
      <c r="J93" s="119"/>
    </row>
    <row r="94" spans="1:10" x14ac:dyDescent="0.25">
      <c r="A94" s="35">
        <v>81</v>
      </c>
      <c r="B94" s="24"/>
      <c r="C94" s="24"/>
      <c r="D94" s="24"/>
      <c r="E94" s="131"/>
      <c r="F94" s="131"/>
      <c r="G94" s="132"/>
      <c r="H94" s="119"/>
      <c r="I94" s="119"/>
      <c r="J94" s="119"/>
    </row>
    <row r="95" spans="1:10" x14ac:dyDescent="0.25">
      <c r="A95" s="35">
        <v>82</v>
      </c>
      <c r="B95" s="24"/>
      <c r="C95" s="24"/>
      <c r="D95" s="24"/>
      <c r="E95" s="131"/>
      <c r="F95" s="131"/>
      <c r="G95" s="132"/>
      <c r="H95" s="119"/>
      <c r="I95" s="119"/>
      <c r="J95" s="119"/>
    </row>
    <row r="96" spans="1:10" x14ac:dyDescent="0.25">
      <c r="A96" s="35">
        <v>83</v>
      </c>
      <c r="B96" s="24"/>
      <c r="C96" s="24"/>
      <c r="D96" s="24"/>
      <c r="E96" s="131"/>
      <c r="F96" s="131"/>
      <c r="G96" s="132"/>
      <c r="H96" s="119"/>
      <c r="I96" s="119"/>
      <c r="J96" s="119"/>
    </row>
    <row r="97" spans="1:10" x14ac:dyDescent="0.25">
      <c r="A97" s="35">
        <v>84</v>
      </c>
      <c r="B97" s="24"/>
      <c r="C97" s="24"/>
      <c r="D97" s="24"/>
      <c r="E97" s="131"/>
      <c r="F97" s="131"/>
      <c r="G97" s="132"/>
      <c r="H97" s="119"/>
      <c r="I97" s="119"/>
      <c r="J97" s="119"/>
    </row>
    <row r="98" spans="1:10" x14ac:dyDescent="0.25">
      <c r="A98" s="35">
        <v>85</v>
      </c>
      <c r="B98" s="24"/>
      <c r="C98" s="24"/>
      <c r="D98" s="24"/>
      <c r="E98" s="131"/>
      <c r="F98" s="131"/>
      <c r="G98" s="132"/>
      <c r="H98" s="119"/>
      <c r="I98" s="119"/>
      <c r="J98" s="119"/>
    </row>
    <row r="99" spans="1:10" x14ac:dyDescent="0.25">
      <c r="A99" s="35">
        <v>86</v>
      </c>
      <c r="B99" s="24"/>
      <c r="C99" s="24"/>
      <c r="D99" s="24"/>
      <c r="E99" s="131"/>
      <c r="F99" s="131"/>
      <c r="G99" s="132"/>
      <c r="H99" s="119"/>
      <c r="I99" s="119"/>
      <c r="J99" s="119"/>
    </row>
    <row r="100" spans="1:10" x14ac:dyDescent="0.25">
      <c r="A100" s="35">
        <v>87</v>
      </c>
      <c r="B100" s="24"/>
      <c r="C100" s="24"/>
      <c r="D100" s="24"/>
      <c r="E100" s="131"/>
      <c r="F100" s="131"/>
      <c r="G100" s="132"/>
      <c r="H100" s="119"/>
      <c r="I100" s="119"/>
      <c r="J100" s="119"/>
    </row>
    <row r="101" spans="1:10" x14ac:dyDescent="0.25">
      <c r="A101" s="35">
        <v>88</v>
      </c>
      <c r="B101" s="24"/>
      <c r="C101" s="24"/>
      <c r="D101" s="24"/>
      <c r="E101" s="131"/>
      <c r="F101" s="131"/>
      <c r="G101" s="132"/>
      <c r="H101" s="119"/>
      <c r="I101" s="119"/>
      <c r="J101" s="119"/>
    </row>
    <row r="102" spans="1:10" x14ac:dyDescent="0.25">
      <c r="A102" s="35">
        <v>89</v>
      </c>
      <c r="B102" s="24"/>
      <c r="C102" s="24"/>
      <c r="D102" s="24"/>
      <c r="E102" s="131"/>
      <c r="F102" s="131"/>
      <c r="G102" s="132"/>
      <c r="H102" s="119"/>
      <c r="I102" s="119"/>
      <c r="J102" s="119"/>
    </row>
    <row r="103" spans="1:10" x14ac:dyDescent="0.25">
      <c r="A103" s="35">
        <v>90</v>
      </c>
      <c r="B103" s="24"/>
      <c r="C103" s="24"/>
      <c r="D103" s="24"/>
      <c r="E103" s="131"/>
      <c r="F103" s="131"/>
      <c r="G103" s="132"/>
      <c r="H103" s="119"/>
      <c r="I103" s="119"/>
      <c r="J103" s="119"/>
    </row>
    <row r="104" spans="1:10" x14ac:dyDescent="0.25">
      <c r="A104" s="35">
        <v>91</v>
      </c>
      <c r="B104" s="24"/>
      <c r="C104" s="24"/>
      <c r="D104" s="24"/>
      <c r="E104" s="131"/>
      <c r="F104" s="131"/>
      <c r="G104" s="132"/>
      <c r="H104" s="119"/>
      <c r="I104" s="119"/>
      <c r="J104" s="119"/>
    </row>
    <row r="105" spans="1:10" x14ac:dyDescent="0.25">
      <c r="A105" s="35">
        <v>92</v>
      </c>
      <c r="B105" s="24"/>
      <c r="C105" s="24"/>
      <c r="D105" s="24"/>
      <c r="E105" s="131"/>
      <c r="F105" s="131"/>
      <c r="G105" s="132"/>
      <c r="H105" s="119"/>
      <c r="I105" s="119"/>
      <c r="J105" s="119"/>
    </row>
    <row r="106" spans="1:10" x14ac:dyDescent="0.25">
      <c r="A106" s="35">
        <v>93</v>
      </c>
      <c r="B106" s="120"/>
      <c r="C106" s="24"/>
      <c r="D106" s="24"/>
      <c r="E106" s="131"/>
      <c r="F106" s="131"/>
      <c r="G106" s="132"/>
      <c r="H106" s="119"/>
      <c r="I106" s="119"/>
      <c r="J106" s="119"/>
    </row>
    <row r="107" spans="1:10" x14ac:dyDescent="0.25">
      <c r="A107" s="35">
        <v>94</v>
      </c>
      <c r="B107" s="24"/>
      <c r="C107" s="24"/>
      <c r="D107" s="24"/>
      <c r="E107" s="131"/>
      <c r="F107" s="131"/>
      <c r="G107" s="132"/>
      <c r="H107" s="119"/>
      <c r="I107" s="119"/>
      <c r="J107" s="119"/>
    </row>
    <row r="108" spans="1:10" x14ac:dyDescent="0.25">
      <c r="A108" s="35">
        <v>95</v>
      </c>
      <c r="B108" s="24"/>
      <c r="C108" s="24"/>
      <c r="D108" s="24"/>
      <c r="E108" s="131"/>
      <c r="F108" s="131"/>
      <c r="G108" s="132"/>
      <c r="H108" s="119"/>
      <c r="I108" s="119"/>
      <c r="J108" s="119"/>
    </row>
    <row r="109" spans="1:10" x14ac:dyDescent="0.25">
      <c r="A109" s="35">
        <v>96</v>
      </c>
      <c r="B109" s="24"/>
      <c r="C109" s="24"/>
      <c r="D109" s="24"/>
      <c r="E109" s="131"/>
      <c r="F109" s="131"/>
      <c r="G109" s="132"/>
      <c r="H109" s="119"/>
      <c r="I109" s="119"/>
      <c r="J109" s="119"/>
    </row>
    <row r="110" spans="1:10" x14ac:dyDescent="0.25">
      <c r="A110" s="35">
        <v>97</v>
      </c>
      <c r="B110" s="24"/>
      <c r="C110" s="24"/>
      <c r="D110" s="24"/>
      <c r="E110" s="131"/>
      <c r="F110" s="131"/>
      <c r="G110" s="133"/>
      <c r="H110" s="119"/>
      <c r="I110" s="119"/>
      <c r="J110" s="119"/>
    </row>
    <row r="111" spans="1:10" x14ac:dyDescent="0.25">
      <c r="A111" s="35">
        <v>98</v>
      </c>
      <c r="B111" s="24"/>
      <c r="C111" s="24"/>
      <c r="D111" s="24"/>
      <c r="E111" s="131"/>
      <c r="F111" s="131"/>
      <c r="G111" s="133"/>
      <c r="H111" s="119"/>
      <c r="I111" s="119"/>
      <c r="J111" s="119"/>
    </row>
    <row r="112" spans="1:10" x14ac:dyDescent="0.25">
      <c r="A112" s="35">
        <v>99</v>
      </c>
      <c r="B112" s="24"/>
      <c r="C112" s="24"/>
      <c r="D112" s="24"/>
      <c r="E112" s="131"/>
      <c r="F112" s="131"/>
      <c r="G112" s="133"/>
      <c r="H112" s="119"/>
      <c r="I112" s="119"/>
      <c r="J112" s="119"/>
    </row>
    <row r="113" spans="1:10" x14ac:dyDescent="0.25">
      <c r="A113" s="35">
        <v>100</v>
      </c>
      <c r="B113" s="24"/>
      <c r="C113" s="24"/>
      <c r="D113" s="24"/>
      <c r="E113" s="131"/>
      <c r="F113" s="131"/>
      <c r="G113" s="133"/>
      <c r="H113" s="119"/>
      <c r="I113" s="119"/>
      <c r="J113" s="119"/>
    </row>
    <row r="114" spans="1:10" x14ac:dyDescent="0.25">
      <c r="A114" s="35">
        <v>101</v>
      </c>
      <c r="B114" s="24"/>
      <c r="C114" s="24"/>
      <c r="D114" s="24"/>
      <c r="E114" s="131"/>
      <c r="F114" s="131"/>
      <c r="G114" s="133"/>
      <c r="H114" s="119"/>
      <c r="I114" s="119"/>
      <c r="J114" s="119"/>
    </row>
    <row r="115" spans="1:10" x14ac:dyDescent="0.25">
      <c r="A115" s="35">
        <v>102</v>
      </c>
      <c r="B115" s="24"/>
      <c r="C115" s="24"/>
      <c r="D115" s="24"/>
      <c r="E115" s="131"/>
      <c r="F115" s="131"/>
      <c r="G115" s="133"/>
      <c r="H115" s="119"/>
      <c r="I115" s="119"/>
      <c r="J115" s="119"/>
    </row>
    <row r="116" spans="1:10" x14ac:dyDescent="0.25">
      <c r="A116" s="35">
        <v>103</v>
      </c>
      <c r="B116" s="24"/>
      <c r="C116" s="24"/>
      <c r="D116" s="24"/>
      <c r="E116" s="131"/>
      <c r="F116" s="131"/>
      <c r="G116" s="133"/>
      <c r="H116" s="119"/>
      <c r="I116" s="119"/>
      <c r="J116" s="119"/>
    </row>
    <row r="117" spans="1:10" x14ac:dyDescent="0.25">
      <c r="A117" s="35">
        <v>104</v>
      </c>
      <c r="B117" s="24"/>
      <c r="C117" s="24"/>
      <c r="D117" s="24"/>
      <c r="E117" s="131"/>
      <c r="F117" s="131"/>
      <c r="G117" s="133"/>
      <c r="H117" s="119"/>
      <c r="I117" s="119"/>
      <c r="J117" s="119"/>
    </row>
    <row r="118" spans="1:10" x14ac:dyDescent="0.25">
      <c r="A118" s="35">
        <v>105</v>
      </c>
      <c r="B118" s="24"/>
      <c r="C118" s="24"/>
      <c r="D118" s="24"/>
      <c r="E118" s="131"/>
      <c r="F118" s="131"/>
      <c r="G118" s="133"/>
      <c r="H118" s="119"/>
      <c r="I118" s="119"/>
      <c r="J118" s="119"/>
    </row>
    <row r="119" spans="1:10" x14ac:dyDescent="0.25">
      <c r="A119" s="35">
        <v>106</v>
      </c>
      <c r="B119" s="24"/>
      <c r="C119" s="24"/>
      <c r="D119" s="24"/>
      <c r="E119" s="131"/>
      <c r="F119" s="131"/>
      <c r="G119" s="133"/>
      <c r="H119" s="119"/>
      <c r="I119" s="119"/>
      <c r="J119" s="119"/>
    </row>
    <row r="120" spans="1:10" x14ac:dyDescent="0.25">
      <c r="A120" s="35">
        <v>107</v>
      </c>
      <c r="B120" s="24"/>
      <c r="C120" s="24"/>
      <c r="D120" s="24"/>
      <c r="E120" s="131"/>
      <c r="F120" s="131"/>
      <c r="G120" s="133"/>
      <c r="H120" s="119"/>
      <c r="I120" s="119"/>
      <c r="J120" s="119"/>
    </row>
    <row r="121" spans="1:10" x14ac:dyDescent="0.25">
      <c r="A121" s="35">
        <v>108</v>
      </c>
      <c r="B121" s="24"/>
      <c r="C121" s="24"/>
      <c r="D121" s="24"/>
      <c r="E121" s="131"/>
      <c r="F121" s="131"/>
      <c r="G121" s="133"/>
      <c r="H121" s="119"/>
      <c r="I121" s="119"/>
      <c r="J121" s="119"/>
    </row>
    <row r="122" spans="1:10" x14ac:dyDescent="0.25">
      <c r="A122" s="35">
        <v>109</v>
      </c>
      <c r="B122" s="24"/>
      <c r="C122" s="24"/>
      <c r="D122" s="24"/>
      <c r="E122" s="131"/>
      <c r="F122" s="131"/>
      <c r="G122" s="133"/>
      <c r="H122" s="119"/>
      <c r="I122" s="119"/>
      <c r="J122" s="119"/>
    </row>
    <row r="123" spans="1:10" x14ac:dyDescent="0.25">
      <c r="A123" s="35">
        <v>110</v>
      </c>
      <c r="B123" s="24"/>
      <c r="C123" s="24"/>
      <c r="D123" s="24"/>
      <c r="E123" s="131"/>
      <c r="F123" s="131"/>
      <c r="G123" s="133"/>
      <c r="H123" s="119"/>
      <c r="I123" s="119"/>
      <c r="J123" s="119"/>
    </row>
    <row r="124" spans="1:10" x14ac:dyDescent="0.25">
      <c r="A124" s="35">
        <v>111</v>
      </c>
      <c r="B124" s="24"/>
      <c r="C124" s="24"/>
      <c r="D124" s="24"/>
      <c r="E124" s="131"/>
      <c r="F124" s="131"/>
      <c r="G124" s="133"/>
      <c r="H124" s="119"/>
      <c r="I124" s="119"/>
      <c r="J124" s="119"/>
    </row>
    <row r="125" spans="1:10" x14ac:dyDescent="0.25">
      <c r="A125" s="35">
        <v>112</v>
      </c>
      <c r="B125" s="24"/>
      <c r="C125" s="24"/>
      <c r="D125" s="24"/>
      <c r="E125" s="131"/>
      <c r="F125" s="131"/>
      <c r="G125" s="133"/>
      <c r="H125" s="119"/>
      <c r="I125" s="119"/>
      <c r="J125" s="119"/>
    </row>
    <row r="126" spans="1:10" x14ac:dyDescent="0.25">
      <c r="A126" s="35">
        <v>113</v>
      </c>
      <c r="B126" s="24"/>
      <c r="C126" s="24"/>
      <c r="D126" s="24"/>
      <c r="E126" s="131"/>
      <c r="F126" s="131"/>
      <c r="G126" s="133"/>
      <c r="H126" s="119"/>
      <c r="I126" s="119"/>
      <c r="J126" s="119"/>
    </row>
    <row r="127" spans="1:10" x14ac:dyDescent="0.25">
      <c r="A127" s="35">
        <v>114</v>
      </c>
      <c r="B127" s="24"/>
      <c r="C127" s="24"/>
      <c r="D127" s="24"/>
      <c r="E127" s="131"/>
      <c r="F127" s="131"/>
      <c r="G127" s="133"/>
      <c r="H127" s="119"/>
      <c r="I127" s="119"/>
      <c r="J127" s="119"/>
    </row>
    <row r="128" spans="1:10" x14ac:dyDescent="0.25">
      <c r="A128" s="35">
        <v>115</v>
      </c>
      <c r="B128" s="24"/>
      <c r="C128" s="24"/>
      <c r="D128" s="24"/>
      <c r="E128" s="131"/>
      <c r="F128" s="131"/>
      <c r="G128" s="133"/>
      <c r="H128" s="119"/>
      <c r="I128" s="119"/>
      <c r="J128" s="119"/>
    </row>
    <row r="129" spans="1:10" x14ac:dyDescent="0.25">
      <c r="A129" s="35">
        <v>116</v>
      </c>
      <c r="B129" s="24"/>
      <c r="C129" s="24"/>
      <c r="D129" s="24"/>
      <c r="E129" s="131"/>
      <c r="F129" s="131"/>
      <c r="G129" s="133"/>
      <c r="H129" s="119"/>
      <c r="I129" s="119"/>
      <c r="J129" s="119"/>
    </row>
    <row r="130" spans="1:10" x14ac:dyDescent="0.25">
      <c r="A130" s="35">
        <v>117</v>
      </c>
      <c r="B130" s="24"/>
      <c r="C130" s="24"/>
      <c r="D130" s="24"/>
      <c r="E130" s="131"/>
      <c r="F130" s="131"/>
      <c r="G130" s="133"/>
      <c r="H130" s="119"/>
      <c r="I130" s="119"/>
      <c r="J130" s="119"/>
    </row>
    <row r="131" spans="1:10" x14ac:dyDescent="0.25">
      <c r="A131" s="35">
        <v>118</v>
      </c>
      <c r="B131" s="24"/>
      <c r="C131" s="36"/>
      <c r="D131" s="24"/>
      <c r="E131" s="131"/>
      <c r="F131" s="131"/>
      <c r="G131" s="133"/>
      <c r="H131" s="119"/>
      <c r="I131" s="119"/>
      <c r="J131" s="119"/>
    </row>
    <row r="132" spans="1:10" x14ac:dyDescent="0.25">
      <c r="A132" s="35">
        <v>119</v>
      </c>
      <c r="B132" s="24"/>
      <c r="C132" s="24"/>
      <c r="D132" s="24"/>
      <c r="E132" s="131"/>
      <c r="F132" s="131"/>
      <c r="G132" s="133"/>
      <c r="H132" s="119"/>
      <c r="I132" s="119"/>
      <c r="J132" s="119"/>
    </row>
    <row r="133" spans="1:10" x14ac:dyDescent="0.25">
      <c r="A133" s="35">
        <v>120</v>
      </c>
      <c r="B133" s="24"/>
      <c r="C133" s="24"/>
      <c r="D133" s="24"/>
      <c r="E133" s="131"/>
      <c r="F133" s="131"/>
      <c r="G133" s="133"/>
      <c r="H133" s="119"/>
      <c r="I133" s="119"/>
      <c r="J133" s="119"/>
    </row>
    <row r="134" spans="1:10" x14ac:dyDescent="0.25">
      <c r="A134" s="35">
        <v>121</v>
      </c>
      <c r="B134" s="24"/>
      <c r="C134" s="24"/>
      <c r="D134" s="24"/>
      <c r="E134" s="131"/>
      <c r="F134" s="131"/>
      <c r="G134" s="133"/>
      <c r="H134" s="119"/>
      <c r="I134" s="119"/>
      <c r="J134" s="119"/>
    </row>
    <row r="135" spans="1:10" x14ac:dyDescent="0.25">
      <c r="A135" s="35">
        <v>122</v>
      </c>
      <c r="B135" s="24"/>
      <c r="C135" s="24"/>
      <c r="D135" s="24"/>
      <c r="E135" s="131"/>
      <c r="F135" s="131"/>
      <c r="G135" s="133"/>
      <c r="H135" s="119"/>
      <c r="I135" s="119"/>
      <c r="J135" s="119"/>
    </row>
    <row r="136" spans="1:10" x14ac:dyDescent="0.25">
      <c r="A136" s="35">
        <v>123</v>
      </c>
      <c r="B136" s="24"/>
      <c r="C136" s="24"/>
      <c r="D136" s="24"/>
      <c r="E136" s="131"/>
      <c r="F136" s="131"/>
      <c r="G136" s="133"/>
      <c r="H136" s="119"/>
      <c r="I136" s="119"/>
      <c r="J136" s="119"/>
    </row>
    <row r="137" spans="1:10" x14ac:dyDescent="0.25">
      <c r="A137" s="35">
        <v>124</v>
      </c>
      <c r="B137" s="24"/>
      <c r="C137" s="24"/>
      <c r="D137" s="24"/>
      <c r="E137" s="131"/>
      <c r="F137" s="131"/>
      <c r="G137" s="133"/>
      <c r="H137" s="119"/>
      <c r="I137" s="119"/>
      <c r="J137" s="119"/>
    </row>
    <row r="138" spans="1:10" x14ac:dyDescent="0.25">
      <c r="A138" s="35">
        <v>125</v>
      </c>
      <c r="B138" s="24"/>
      <c r="C138" s="24"/>
      <c r="D138" s="24"/>
      <c r="E138" s="131"/>
      <c r="F138" s="131"/>
      <c r="G138" s="133"/>
      <c r="H138" s="119"/>
      <c r="I138" s="119"/>
      <c r="J138" s="119"/>
    </row>
    <row r="139" spans="1:10" x14ac:dyDescent="0.25">
      <c r="A139" s="35">
        <v>126</v>
      </c>
      <c r="B139" s="24"/>
      <c r="C139" s="24"/>
      <c r="D139" s="24"/>
      <c r="E139" s="131"/>
      <c r="F139" s="131"/>
      <c r="G139" s="133"/>
      <c r="H139" s="119"/>
      <c r="I139" s="119"/>
      <c r="J139" s="119"/>
    </row>
    <row r="140" spans="1:10" x14ac:dyDescent="0.25">
      <c r="A140" s="35">
        <v>127</v>
      </c>
      <c r="B140" s="24"/>
      <c r="C140" s="24"/>
      <c r="D140" s="24"/>
      <c r="E140" s="131"/>
      <c r="F140" s="131"/>
      <c r="G140" s="133"/>
      <c r="H140" s="119"/>
      <c r="I140" s="119"/>
      <c r="J140" s="119"/>
    </row>
    <row r="141" spans="1:10" x14ac:dyDescent="0.25">
      <c r="A141" s="35">
        <v>128</v>
      </c>
      <c r="B141" s="24"/>
      <c r="C141" s="24"/>
      <c r="D141" s="24"/>
      <c r="E141" s="131"/>
      <c r="F141" s="131"/>
      <c r="G141" s="133"/>
      <c r="H141" s="119"/>
      <c r="I141" s="119"/>
      <c r="J141" s="119"/>
    </row>
    <row r="142" spans="1:10" x14ac:dyDescent="0.25">
      <c r="A142" s="35">
        <v>129</v>
      </c>
      <c r="B142" s="24"/>
      <c r="C142" s="24"/>
      <c r="D142" s="24"/>
      <c r="E142" s="131"/>
      <c r="F142" s="131"/>
      <c r="G142" s="133"/>
      <c r="H142" s="119"/>
      <c r="I142" s="119"/>
      <c r="J142" s="119"/>
    </row>
    <row r="143" spans="1:10" x14ac:dyDescent="0.25">
      <c r="A143" s="35">
        <v>130</v>
      </c>
      <c r="B143" s="24"/>
      <c r="C143" s="24"/>
      <c r="D143" s="24"/>
      <c r="E143" s="131"/>
      <c r="F143" s="131"/>
      <c r="G143" s="133"/>
      <c r="H143" s="119"/>
      <c r="I143" s="119"/>
      <c r="J143" s="119"/>
    </row>
    <row r="144" spans="1:10" x14ac:dyDescent="0.25">
      <c r="A144" s="35">
        <v>131</v>
      </c>
      <c r="B144" s="24"/>
      <c r="C144" s="24"/>
      <c r="D144" s="24"/>
      <c r="E144" s="131"/>
      <c r="F144" s="131"/>
      <c r="G144" s="133"/>
      <c r="H144" s="119"/>
      <c r="I144" s="119"/>
      <c r="J144" s="119"/>
    </row>
    <row r="145" spans="1:10" x14ac:dyDescent="0.25">
      <c r="A145" s="35">
        <v>132</v>
      </c>
      <c r="B145" s="24"/>
      <c r="C145" s="24"/>
      <c r="D145" s="24"/>
      <c r="E145" s="131"/>
      <c r="F145" s="131"/>
      <c r="G145" s="133"/>
      <c r="H145" s="119"/>
      <c r="I145" s="119"/>
      <c r="J145" s="119"/>
    </row>
    <row r="146" spans="1:10" x14ac:dyDescent="0.25">
      <c r="A146" s="35">
        <v>133</v>
      </c>
      <c r="B146" s="24"/>
      <c r="C146" s="24"/>
      <c r="D146" s="24"/>
      <c r="E146" s="131"/>
      <c r="F146" s="131"/>
      <c r="G146" s="133"/>
      <c r="H146" s="119"/>
      <c r="I146" s="119"/>
      <c r="J146" s="119"/>
    </row>
    <row r="147" spans="1:10" x14ac:dyDescent="0.25">
      <c r="A147" s="35">
        <v>134</v>
      </c>
      <c r="B147" s="24"/>
      <c r="C147" s="24"/>
      <c r="D147" s="24"/>
      <c r="E147" s="131"/>
      <c r="F147" s="131"/>
      <c r="G147" s="133"/>
      <c r="H147" s="119"/>
      <c r="I147" s="119"/>
      <c r="J147" s="119"/>
    </row>
    <row r="148" spans="1:10" x14ac:dyDescent="0.25">
      <c r="A148" s="35">
        <v>135</v>
      </c>
      <c r="B148" s="24"/>
      <c r="C148" s="24"/>
      <c r="D148" s="24"/>
      <c r="E148" s="131"/>
      <c r="F148" s="131"/>
      <c r="G148" s="133"/>
      <c r="H148" s="119"/>
      <c r="I148" s="119"/>
      <c r="J148" s="119"/>
    </row>
    <row r="149" spans="1:10" x14ac:dyDescent="0.25">
      <c r="A149" s="35">
        <v>136</v>
      </c>
      <c r="B149" s="24"/>
      <c r="C149" s="24"/>
      <c r="D149" s="24"/>
      <c r="E149" s="131"/>
      <c r="F149" s="131"/>
      <c r="G149" s="133"/>
      <c r="H149" s="119"/>
      <c r="I149" s="119"/>
      <c r="J149" s="119"/>
    </row>
    <row r="150" spans="1:10" x14ac:dyDescent="0.25">
      <c r="A150" s="35">
        <v>137</v>
      </c>
      <c r="B150" s="24"/>
      <c r="C150" s="24"/>
      <c r="D150" s="24"/>
      <c r="E150" s="131"/>
      <c r="F150" s="131"/>
      <c r="G150" s="133"/>
      <c r="H150" s="119"/>
      <c r="I150" s="119"/>
      <c r="J150" s="119"/>
    </row>
    <row r="151" spans="1:10" x14ac:dyDescent="0.25">
      <c r="A151" s="35">
        <v>138</v>
      </c>
      <c r="B151" s="24"/>
      <c r="C151" s="24"/>
      <c r="D151" s="24"/>
      <c r="E151" s="131"/>
      <c r="F151" s="131"/>
      <c r="G151" s="132"/>
      <c r="H151" s="119"/>
      <c r="I151" s="119"/>
      <c r="J151" s="119"/>
    </row>
    <row r="152" spans="1:10" x14ac:dyDescent="0.25">
      <c r="A152" s="35">
        <v>139</v>
      </c>
      <c r="B152" s="24"/>
      <c r="C152" s="24"/>
      <c r="D152" s="24"/>
      <c r="E152" s="131"/>
      <c r="F152" s="131"/>
      <c r="G152" s="132"/>
      <c r="H152" s="119"/>
      <c r="I152" s="119"/>
      <c r="J152" s="119"/>
    </row>
    <row r="153" spans="1:10" x14ac:dyDescent="0.25">
      <c r="A153" s="35">
        <v>140</v>
      </c>
      <c r="B153" s="24"/>
      <c r="C153" s="24"/>
      <c r="D153" s="24"/>
      <c r="E153" s="131"/>
      <c r="F153" s="131"/>
      <c r="G153" s="132"/>
      <c r="H153" s="119"/>
      <c r="I153" s="119"/>
      <c r="J153" s="119"/>
    </row>
    <row r="154" spans="1:10" x14ac:dyDescent="0.25">
      <c r="A154" s="35">
        <v>141</v>
      </c>
      <c r="B154" s="24"/>
      <c r="C154" s="24"/>
      <c r="D154" s="24"/>
      <c r="E154" s="131"/>
      <c r="F154" s="131"/>
      <c r="G154" s="132"/>
      <c r="H154" s="119"/>
      <c r="I154" s="119"/>
      <c r="J154" s="119"/>
    </row>
    <row r="155" spans="1:10" x14ac:dyDescent="0.25">
      <c r="A155" s="35">
        <v>142</v>
      </c>
      <c r="B155" s="24"/>
      <c r="C155" s="24"/>
      <c r="D155" s="24"/>
      <c r="E155" s="131"/>
      <c r="F155" s="131"/>
      <c r="G155" s="132"/>
      <c r="H155" s="119"/>
      <c r="I155" s="119"/>
      <c r="J155" s="119"/>
    </row>
    <row r="156" spans="1:10" x14ac:dyDescent="0.25">
      <c r="A156" s="35">
        <v>143</v>
      </c>
      <c r="B156" s="24"/>
      <c r="C156" s="24"/>
      <c r="D156" s="24"/>
      <c r="E156" s="131"/>
      <c r="F156" s="131"/>
      <c r="G156" s="132"/>
      <c r="H156" s="119"/>
      <c r="I156" s="119"/>
      <c r="J156" s="119"/>
    </row>
    <row r="157" spans="1:10" x14ac:dyDescent="0.25">
      <c r="A157" s="35">
        <v>144</v>
      </c>
      <c r="B157" s="24"/>
      <c r="C157" s="24"/>
      <c r="D157" s="24"/>
      <c r="E157" s="131"/>
      <c r="F157" s="131"/>
      <c r="G157" s="132"/>
      <c r="H157" s="119"/>
      <c r="I157" s="119"/>
      <c r="J157" s="119"/>
    </row>
    <row r="158" spans="1:10" x14ac:dyDescent="0.25">
      <c r="A158" s="35">
        <v>145</v>
      </c>
      <c r="B158" s="24"/>
      <c r="C158" s="24"/>
      <c r="D158" s="24"/>
      <c r="E158" s="131"/>
      <c r="F158" s="131"/>
      <c r="G158" s="132"/>
      <c r="H158" s="119"/>
      <c r="I158" s="119"/>
      <c r="J158" s="119"/>
    </row>
    <row r="159" spans="1:10" x14ac:dyDescent="0.25">
      <c r="A159" s="35">
        <v>146</v>
      </c>
      <c r="B159" s="24"/>
      <c r="C159" s="24"/>
      <c r="D159" s="24"/>
      <c r="E159" s="131"/>
      <c r="F159" s="131"/>
      <c r="G159" s="132"/>
      <c r="H159" s="119"/>
      <c r="I159" s="119"/>
      <c r="J159" s="119"/>
    </row>
    <row r="160" spans="1:10" x14ac:dyDescent="0.25">
      <c r="A160" s="35">
        <v>147</v>
      </c>
      <c r="B160" s="24"/>
      <c r="C160" s="24"/>
      <c r="D160" s="24"/>
      <c r="E160" s="131"/>
      <c r="F160" s="131"/>
      <c r="G160" s="132"/>
      <c r="H160" s="119"/>
      <c r="I160" s="119"/>
      <c r="J160" s="119"/>
    </row>
    <row r="161" spans="1:10" x14ac:dyDescent="0.25">
      <c r="A161" s="35">
        <v>148</v>
      </c>
      <c r="B161" s="24"/>
      <c r="C161" s="24"/>
      <c r="D161" s="24"/>
      <c r="E161" s="131"/>
      <c r="F161" s="131"/>
      <c r="G161" s="132"/>
      <c r="H161" s="119"/>
      <c r="I161" s="119"/>
      <c r="J161" s="119"/>
    </row>
    <row r="162" spans="1:10" x14ac:dyDescent="0.25">
      <c r="A162" s="35">
        <v>149</v>
      </c>
      <c r="B162" s="24"/>
      <c r="C162" s="24"/>
      <c r="D162" s="24"/>
      <c r="E162" s="131"/>
      <c r="F162" s="131"/>
      <c r="G162" s="132"/>
      <c r="H162" s="119"/>
      <c r="I162" s="119"/>
      <c r="J162" s="119"/>
    </row>
    <row r="163" spans="1:10" x14ac:dyDescent="0.25">
      <c r="A163" s="35">
        <v>150</v>
      </c>
      <c r="B163" s="24"/>
      <c r="C163" s="24"/>
      <c r="D163" s="24"/>
      <c r="E163" s="131"/>
      <c r="F163" s="131"/>
      <c r="G163" s="132"/>
      <c r="H163" s="119"/>
      <c r="I163" s="119"/>
      <c r="J163" s="119"/>
    </row>
    <row r="164" spans="1:10" x14ac:dyDescent="0.25">
      <c r="A164" s="35">
        <v>151</v>
      </c>
      <c r="B164" s="24"/>
      <c r="C164" s="24"/>
      <c r="D164" s="24"/>
      <c r="E164" s="131"/>
      <c r="F164" s="131"/>
      <c r="G164" s="132"/>
      <c r="H164" s="119"/>
      <c r="I164" s="119"/>
      <c r="J164" s="119"/>
    </row>
    <row r="165" spans="1:10" x14ac:dyDescent="0.25">
      <c r="A165" s="35">
        <v>152</v>
      </c>
      <c r="B165" s="24"/>
      <c r="C165" s="24"/>
      <c r="D165" s="24"/>
      <c r="E165" s="131"/>
      <c r="F165" s="131"/>
      <c r="G165" s="132"/>
      <c r="H165" s="119"/>
      <c r="I165" s="119"/>
      <c r="J165" s="119"/>
    </row>
    <row r="166" spans="1:10" x14ac:dyDescent="0.25">
      <c r="A166" s="35">
        <v>153</v>
      </c>
      <c r="B166" s="24"/>
      <c r="C166" s="24"/>
      <c r="D166" s="24"/>
      <c r="E166" s="131"/>
      <c r="F166" s="131"/>
      <c r="G166" s="132"/>
      <c r="H166" s="119"/>
      <c r="I166" s="119"/>
      <c r="J166" s="119"/>
    </row>
    <row r="167" spans="1:10" x14ac:dyDescent="0.25">
      <c r="A167" s="35">
        <v>154</v>
      </c>
      <c r="B167" s="24"/>
      <c r="C167" s="24"/>
      <c r="D167" s="24"/>
      <c r="E167" s="131"/>
      <c r="F167" s="131"/>
      <c r="G167" s="132"/>
      <c r="H167" s="119"/>
      <c r="I167" s="119"/>
      <c r="J167" s="119"/>
    </row>
    <row r="168" spans="1:10" x14ac:dyDescent="0.25">
      <c r="A168" s="35">
        <v>155</v>
      </c>
      <c r="B168" s="24"/>
      <c r="C168" s="24"/>
      <c r="D168" s="24"/>
      <c r="E168" s="131"/>
      <c r="F168" s="131"/>
      <c r="G168" s="132"/>
      <c r="H168" s="119"/>
      <c r="I168" s="119"/>
      <c r="J168" s="119"/>
    </row>
    <row r="169" spans="1:10" x14ac:dyDescent="0.25">
      <c r="A169" s="35">
        <v>156</v>
      </c>
      <c r="B169" s="24"/>
      <c r="C169" s="24"/>
      <c r="D169" s="24"/>
      <c r="E169" s="131"/>
      <c r="F169" s="131"/>
      <c r="G169" s="132"/>
      <c r="H169" s="119"/>
      <c r="I169" s="119"/>
      <c r="J169" s="119"/>
    </row>
    <row r="170" spans="1:10" x14ac:dyDescent="0.25">
      <c r="A170" s="35">
        <v>157</v>
      </c>
      <c r="B170" s="24"/>
      <c r="C170" s="24"/>
      <c r="D170" s="24"/>
      <c r="E170" s="131"/>
      <c r="F170" s="131"/>
      <c r="G170" s="132"/>
      <c r="H170" s="119"/>
      <c r="I170" s="119"/>
      <c r="J170" s="119"/>
    </row>
    <row r="171" spans="1:10" x14ac:dyDescent="0.25">
      <c r="A171" s="35">
        <v>158</v>
      </c>
      <c r="B171" s="24"/>
      <c r="C171" s="24"/>
      <c r="D171" s="24"/>
      <c r="E171" s="131"/>
      <c r="F171" s="131"/>
      <c r="G171" s="132"/>
      <c r="H171" s="119"/>
      <c r="I171" s="119"/>
      <c r="J171" s="119"/>
    </row>
    <row r="172" spans="1:10" x14ac:dyDescent="0.25">
      <c r="A172" s="35">
        <v>159</v>
      </c>
      <c r="B172" s="24"/>
      <c r="C172" s="24"/>
      <c r="D172" s="24"/>
      <c r="E172" s="131"/>
      <c r="F172" s="131"/>
      <c r="G172" s="132"/>
      <c r="H172" s="119"/>
      <c r="I172" s="119"/>
      <c r="J172" s="119"/>
    </row>
    <row r="173" spans="1:10" x14ac:dyDescent="0.25">
      <c r="A173" s="35">
        <v>160</v>
      </c>
      <c r="B173" s="24"/>
      <c r="C173" s="24"/>
      <c r="D173" s="24"/>
      <c r="E173" s="131"/>
      <c r="F173" s="131"/>
      <c r="G173" s="132"/>
      <c r="H173" s="119"/>
      <c r="I173" s="119"/>
      <c r="J173" s="119"/>
    </row>
    <row r="174" spans="1:10" x14ac:dyDescent="0.25">
      <c r="A174" s="35">
        <v>161</v>
      </c>
      <c r="B174" s="24"/>
      <c r="C174" s="24"/>
      <c r="D174" s="24"/>
      <c r="E174" s="131"/>
      <c r="F174" s="131"/>
      <c r="G174" s="133"/>
      <c r="H174" s="119"/>
      <c r="I174" s="119"/>
      <c r="J174" s="119"/>
    </row>
    <row r="175" spans="1:10" x14ac:dyDescent="0.25">
      <c r="A175" s="35">
        <v>162</v>
      </c>
      <c r="B175" s="24"/>
      <c r="C175" s="24"/>
      <c r="D175" s="24"/>
      <c r="E175" s="131"/>
      <c r="F175" s="131"/>
      <c r="G175" s="133"/>
      <c r="H175" s="119"/>
      <c r="I175" s="119"/>
      <c r="J175" s="119"/>
    </row>
    <row r="176" spans="1:10" x14ac:dyDescent="0.25">
      <c r="A176" s="35">
        <v>163</v>
      </c>
      <c r="B176" s="24"/>
      <c r="C176" s="24"/>
      <c r="D176" s="24"/>
      <c r="E176" s="131"/>
      <c r="F176" s="131"/>
      <c r="G176" s="133"/>
      <c r="H176" s="119"/>
      <c r="I176" s="119"/>
      <c r="J176" s="119"/>
    </row>
    <row r="177" spans="1:10" x14ac:dyDescent="0.25">
      <c r="A177" s="35">
        <v>164</v>
      </c>
      <c r="B177" s="24"/>
      <c r="C177" s="24"/>
      <c r="D177" s="24"/>
      <c r="E177" s="131"/>
      <c r="F177" s="131"/>
      <c r="G177" s="133"/>
      <c r="H177" s="119"/>
      <c r="I177" s="119"/>
      <c r="J177" s="119"/>
    </row>
    <row r="178" spans="1:10" x14ac:dyDescent="0.25">
      <c r="A178" s="35">
        <v>165</v>
      </c>
      <c r="B178" s="24"/>
      <c r="C178" s="24"/>
      <c r="D178" s="24"/>
      <c r="E178" s="131"/>
      <c r="F178" s="131"/>
      <c r="G178" s="133"/>
      <c r="H178" s="119"/>
      <c r="I178" s="119"/>
      <c r="J178" s="119"/>
    </row>
    <row r="179" spans="1:10" x14ac:dyDescent="0.25">
      <c r="A179" s="35">
        <v>166</v>
      </c>
      <c r="B179" s="24"/>
      <c r="C179" s="24"/>
      <c r="D179" s="24"/>
      <c r="E179" s="131"/>
      <c r="F179" s="131"/>
      <c r="G179" s="133"/>
      <c r="H179" s="119"/>
      <c r="I179" s="119"/>
      <c r="J179" s="119"/>
    </row>
    <row r="180" spans="1:10" x14ac:dyDescent="0.25">
      <c r="A180" s="35">
        <v>167</v>
      </c>
      <c r="B180" s="24"/>
      <c r="C180" s="24"/>
      <c r="D180" s="24"/>
      <c r="E180" s="131"/>
      <c r="F180" s="131"/>
      <c r="G180" s="133"/>
      <c r="H180" s="119"/>
      <c r="I180" s="119"/>
      <c r="J180" s="119"/>
    </row>
    <row r="181" spans="1:10" x14ac:dyDescent="0.25">
      <c r="A181" s="35">
        <v>168</v>
      </c>
      <c r="B181" s="24"/>
      <c r="C181" s="24"/>
      <c r="D181" s="24"/>
      <c r="E181" s="131"/>
      <c r="F181" s="131"/>
      <c r="G181" s="133"/>
      <c r="H181" s="119"/>
      <c r="I181" s="119"/>
      <c r="J181" s="119"/>
    </row>
    <row r="182" spans="1:10" x14ac:dyDescent="0.25">
      <c r="A182" s="35">
        <v>169</v>
      </c>
      <c r="B182" s="24"/>
      <c r="C182" s="24"/>
      <c r="D182" s="24"/>
      <c r="E182" s="131"/>
      <c r="F182" s="131"/>
      <c r="G182" s="133"/>
      <c r="H182" s="119"/>
      <c r="I182" s="119"/>
      <c r="J182" s="119"/>
    </row>
    <row r="183" spans="1:10" x14ac:dyDescent="0.25">
      <c r="A183" s="35">
        <v>170</v>
      </c>
      <c r="B183" s="24"/>
      <c r="C183" s="24"/>
      <c r="D183" s="24"/>
      <c r="E183" s="131"/>
      <c r="F183" s="131"/>
      <c r="G183" s="133"/>
      <c r="H183" s="119"/>
      <c r="I183" s="119"/>
      <c r="J183" s="119"/>
    </row>
    <row r="184" spans="1:10" x14ac:dyDescent="0.25">
      <c r="A184" s="35">
        <v>171</v>
      </c>
      <c r="B184" s="24"/>
      <c r="C184" s="24"/>
      <c r="D184" s="24"/>
      <c r="E184" s="131"/>
      <c r="F184" s="131"/>
      <c r="G184" s="133"/>
      <c r="H184" s="119"/>
      <c r="I184" s="119"/>
      <c r="J184" s="119"/>
    </row>
    <row r="185" spans="1:10" x14ac:dyDescent="0.25">
      <c r="A185" s="35">
        <v>172</v>
      </c>
      <c r="B185" s="24"/>
      <c r="C185" s="24"/>
      <c r="D185" s="24"/>
      <c r="E185" s="131"/>
      <c r="F185" s="131"/>
      <c r="G185" s="133"/>
      <c r="H185" s="119"/>
      <c r="I185" s="119"/>
      <c r="J185" s="119"/>
    </row>
    <row r="186" spans="1:10" x14ac:dyDescent="0.25">
      <c r="A186" s="35">
        <v>173</v>
      </c>
      <c r="B186" s="24"/>
      <c r="C186" s="24"/>
      <c r="D186" s="24"/>
      <c r="E186" s="131"/>
      <c r="F186" s="131"/>
      <c r="G186" s="133"/>
      <c r="H186" s="119"/>
      <c r="I186" s="119"/>
      <c r="J186" s="119"/>
    </row>
    <row r="187" spans="1:10" x14ac:dyDescent="0.25">
      <c r="A187" s="35">
        <v>174</v>
      </c>
      <c r="B187" s="24"/>
      <c r="C187" s="24"/>
      <c r="D187" s="24"/>
      <c r="E187" s="131"/>
      <c r="F187" s="131"/>
      <c r="G187" s="133"/>
      <c r="H187" s="119"/>
      <c r="I187" s="119"/>
      <c r="J187" s="119"/>
    </row>
    <row r="188" spans="1:10" x14ac:dyDescent="0.25">
      <c r="A188" s="35">
        <v>175</v>
      </c>
      <c r="B188" s="24"/>
      <c r="C188" s="24"/>
      <c r="D188" s="24"/>
      <c r="E188" s="131"/>
      <c r="F188" s="131"/>
      <c r="G188" s="133"/>
      <c r="H188" s="119"/>
      <c r="I188" s="119"/>
      <c r="J188" s="119"/>
    </row>
    <row r="189" spans="1:10" x14ac:dyDescent="0.25">
      <c r="A189" s="35">
        <v>176</v>
      </c>
      <c r="B189" s="24"/>
      <c r="C189" s="24"/>
      <c r="D189" s="24"/>
      <c r="E189" s="131"/>
      <c r="F189" s="131"/>
      <c r="G189" s="133"/>
      <c r="H189" s="119"/>
      <c r="I189" s="119"/>
      <c r="J189" s="119"/>
    </row>
    <row r="190" spans="1:10" x14ac:dyDescent="0.25">
      <c r="A190" s="35">
        <v>177</v>
      </c>
      <c r="B190" s="24"/>
      <c r="C190" s="24"/>
      <c r="D190" s="24"/>
      <c r="E190" s="131"/>
      <c r="F190" s="131"/>
      <c r="G190" s="133"/>
      <c r="H190" s="119"/>
      <c r="I190" s="119"/>
      <c r="J190" s="119"/>
    </row>
    <row r="191" spans="1:10" x14ac:dyDescent="0.25">
      <c r="A191" s="35">
        <v>178</v>
      </c>
      <c r="B191" s="24"/>
      <c r="C191" s="24"/>
      <c r="D191" s="24"/>
      <c r="E191" s="131"/>
      <c r="F191" s="131"/>
      <c r="G191" s="133"/>
      <c r="H191" s="119"/>
      <c r="I191" s="119"/>
      <c r="J191" s="119"/>
    </row>
    <row r="192" spans="1:10" x14ac:dyDescent="0.25">
      <c r="A192" s="35">
        <v>179</v>
      </c>
      <c r="B192" s="24"/>
      <c r="C192" s="24"/>
      <c r="D192" s="24"/>
      <c r="E192" s="131"/>
      <c r="F192" s="131"/>
      <c r="G192" s="133"/>
      <c r="H192" s="119"/>
      <c r="I192" s="119"/>
      <c r="J192" s="119"/>
    </row>
    <row r="193" spans="1:10" x14ac:dyDescent="0.25">
      <c r="A193" s="35">
        <v>180</v>
      </c>
      <c r="B193" s="24"/>
      <c r="C193" s="24"/>
      <c r="D193" s="24"/>
      <c r="E193" s="131"/>
      <c r="F193" s="131"/>
      <c r="G193" s="133"/>
      <c r="H193" s="119"/>
      <c r="I193" s="119"/>
      <c r="J193" s="119"/>
    </row>
    <row r="194" spans="1:10" x14ac:dyDescent="0.25">
      <c r="A194" s="35">
        <v>181</v>
      </c>
      <c r="B194" s="24"/>
      <c r="C194" s="24"/>
      <c r="D194" s="24"/>
      <c r="E194" s="131"/>
      <c r="F194" s="131"/>
      <c r="G194" s="133"/>
      <c r="H194" s="119"/>
      <c r="I194" s="119"/>
      <c r="J194" s="119"/>
    </row>
    <row r="195" spans="1:10" x14ac:dyDescent="0.25">
      <c r="A195" s="35">
        <v>182</v>
      </c>
      <c r="B195" s="24"/>
      <c r="C195" s="24"/>
      <c r="D195" s="24"/>
      <c r="E195" s="131"/>
      <c r="F195" s="131"/>
      <c r="G195" s="133"/>
      <c r="H195" s="119"/>
      <c r="I195" s="119"/>
      <c r="J195" s="119"/>
    </row>
    <row r="196" spans="1:10" x14ac:dyDescent="0.25">
      <c r="A196" s="35">
        <v>183</v>
      </c>
      <c r="B196" s="24"/>
      <c r="C196" s="24"/>
      <c r="D196" s="24"/>
      <c r="E196" s="131"/>
      <c r="F196" s="131"/>
      <c r="G196" s="133"/>
      <c r="H196" s="119"/>
      <c r="I196" s="119"/>
      <c r="J196" s="119"/>
    </row>
    <row r="197" spans="1:10" x14ac:dyDescent="0.25">
      <c r="A197" s="35">
        <v>184</v>
      </c>
      <c r="B197" s="24"/>
      <c r="C197" s="24"/>
      <c r="D197" s="24"/>
      <c r="E197" s="131"/>
      <c r="F197" s="131"/>
      <c r="G197" s="133"/>
      <c r="H197" s="119"/>
      <c r="I197" s="119"/>
      <c r="J197" s="119"/>
    </row>
    <row r="198" spans="1:10" x14ac:dyDescent="0.25">
      <c r="A198" s="35">
        <v>185</v>
      </c>
      <c r="B198" s="24"/>
      <c r="C198" s="24"/>
      <c r="D198" s="24"/>
      <c r="E198" s="131"/>
      <c r="F198" s="131"/>
      <c r="G198" s="133"/>
      <c r="H198" s="119"/>
      <c r="I198" s="119"/>
      <c r="J198" s="119"/>
    </row>
    <row r="199" spans="1:10" x14ac:dyDescent="0.25">
      <c r="A199" s="35">
        <v>186</v>
      </c>
      <c r="B199" s="24"/>
      <c r="C199" s="24"/>
      <c r="D199" s="24"/>
      <c r="E199" s="131"/>
      <c r="F199" s="131"/>
      <c r="G199" s="133"/>
      <c r="H199" s="119"/>
      <c r="I199" s="119"/>
      <c r="J199" s="119"/>
    </row>
    <row r="200" spans="1:10" x14ac:dyDescent="0.25">
      <c r="A200" s="35">
        <v>187</v>
      </c>
      <c r="B200" s="24"/>
      <c r="C200" s="24"/>
      <c r="D200" s="24"/>
      <c r="E200" s="131"/>
      <c r="F200" s="131"/>
      <c r="G200" s="133"/>
      <c r="H200" s="119"/>
      <c r="I200" s="119"/>
      <c r="J200" s="119"/>
    </row>
    <row r="201" spans="1:10" x14ac:dyDescent="0.25">
      <c r="A201" s="35">
        <v>188</v>
      </c>
      <c r="B201" s="24"/>
      <c r="C201" s="24"/>
      <c r="D201" s="24"/>
      <c r="E201" s="131"/>
      <c r="F201" s="131"/>
      <c r="G201" s="133"/>
      <c r="H201" s="119"/>
      <c r="I201" s="119"/>
      <c r="J201" s="119"/>
    </row>
    <row r="202" spans="1:10" x14ac:dyDescent="0.25">
      <c r="A202" s="35">
        <v>189</v>
      </c>
      <c r="B202" s="24"/>
      <c r="C202" s="24"/>
      <c r="D202" s="24"/>
      <c r="E202" s="131"/>
      <c r="F202" s="131"/>
      <c r="G202" s="133"/>
      <c r="H202" s="119"/>
      <c r="I202" s="119"/>
      <c r="J202" s="119"/>
    </row>
    <row r="203" spans="1:10" x14ac:dyDescent="0.25">
      <c r="A203" s="35">
        <v>190</v>
      </c>
      <c r="B203" s="24"/>
      <c r="C203" s="24"/>
      <c r="D203" s="24"/>
      <c r="E203" s="131"/>
      <c r="F203" s="131"/>
      <c r="G203" s="133"/>
      <c r="H203" s="119"/>
      <c r="I203" s="119"/>
      <c r="J203" s="119"/>
    </row>
    <row r="204" spans="1:10" x14ac:dyDescent="0.25">
      <c r="A204" s="35">
        <v>191</v>
      </c>
      <c r="B204" s="24"/>
      <c r="C204" s="24"/>
      <c r="D204" s="24"/>
      <c r="E204" s="131"/>
      <c r="F204" s="131"/>
      <c r="G204" s="133"/>
      <c r="H204" s="119"/>
      <c r="I204" s="119"/>
      <c r="J204" s="119"/>
    </row>
    <row r="205" spans="1:10" x14ac:dyDescent="0.25">
      <c r="A205" s="35">
        <v>192</v>
      </c>
      <c r="B205" s="24"/>
      <c r="C205" s="24"/>
      <c r="D205" s="24"/>
      <c r="E205" s="131"/>
      <c r="F205" s="131"/>
      <c r="G205" s="133"/>
      <c r="H205" s="119"/>
      <c r="I205" s="119"/>
      <c r="J205" s="119"/>
    </row>
    <row r="206" spans="1:10" x14ac:dyDescent="0.25">
      <c r="A206" s="35">
        <v>193</v>
      </c>
      <c r="B206" s="24"/>
      <c r="C206" s="24"/>
      <c r="D206" s="24"/>
      <c r="E206" s="131"/>
      <c r="F206" s="131"/>
      <c r="G206" s="133"/>
      <c r="H206" s="119"/>
      <c r="I206" s="119"/>
      <c r="J206" s="119"/>
    </row>
    <row r="207" spans="1:10" x14ac:dyDescent="0.25">
      <c r="A207" s="35">
        <v>194</v>
      </c>
      <c r="B207" s="24"/>
      <c r="C207" s="24"/>
      <c r="D207" s="24"/>
      <c r="E207" s="131"/>
      <c r="F207" s="131"/>
      <c r="G207" s="133"/>
      <c r="H207" s="119"/>
      <c r="I207" s="119"/>
      <c r="J207" s="119"/>
    </row>
    <row r="208" spans="1:10" x14ac:dyDescent="0.25">
      <c r="A208" s="35">
        <v>195</v>
      </c>
      <c r="B208" s="24"/>
      <c r="C208" s="24"/>
      <c r="D208" s="24"/>
      <c r="E208" s="131"/>
      <c r="F208" s="131"/>
      <c r="G208" s="133"/>
      <c r="H208" s="119"/>
      <c r="I208" s="119"/>
      <c r="J208" s="119"/>
    </row>
    <row r="209" spans="1:10" x14ac:dyDescent="0.25">
      <c r="A209" s="35">
        <v>196</v>
      </c>
      <c r="B209" s="24"/>
      <c r="C209" s="24"/>
      <c r="D209" s="24"/>
      <c r="E209" s="131"/>
      <c r="F209" s="131"/>
      <c r="G209" s="133"/>
      <c r="H209" s="119"/>
      <c r="I209" s="119"/>
      <c r="J209" s="119"/>
    </row>
    <row r="210" spans="1:10" x14ac:dyDescent="0.25">
      <c r="A210" s="35">
        <v>197</v>
      </c>
      <c r="B210" s="24"/>
      <c r="C210" s="24"/>
      <c r="D210" s="24"/>
      <c r="E210" s="131"/>
      <c r="F210" s="131"/>
      <c r="G210" s="133"/>
      <c r="H210" s="119"/>
      <c r="I210" s="119"/>
      <c r="J210" s="119"/>
    </row>
    <row r="211" spans="1:10" x14ac:dyDescent="0.25">
      <c r="A211" s="35">
        <v>198</v>
      </c>
      <c r="B211" s="24"/>
      <c r="C211" s="24"/>
      <c r="D211" s="24"/>
      <c r="E211" s="131"/>
      <c r="F211" s="131"/>
      <c r="G211" s="133"/>
      <c r="H211" s="119"/>
      <c r="I211" s="119"/>
      <c r="J211" s="119"/>
    </row>
    <row r="212" spans="1:10" x14ac:dyDescent="0.25">
      <c r="A212" s="35">
        <v>199</v>
      </c>
      <c r="B212" s="24"/>
      <c r="C212" s="24"/>
      <c r="D212" s="24"/>
      <c r="E212" s="131"/>
      <c r="F212" s="131"/>
      <c r="G212" s="133"/>
      <c r="H212" s="119"/>
      <c r="I212" s="119"/>
      <c r="J212" s="119"/>
    </row>
    <row r="213" spans="1:10" x14ac:dyDescent="0.25">
      <c r="A213" s="35">
        <v>200</v>
      </c>
      <c r="B213" s="24"/>
      <c r="C213" s="24"/>
      <c r="D213" s="24"/>
      <c r="E213" s="131"/>
      <c r="F213" s="131"/>
      <c r="G213" s="133"/>
      <c r="H213" s="119"/>
      <c r="I213" s="119"/>
      <c r="J213" s="119"/>
    </row>
    <row r="214" spans="1:10" x14ac:dyDescent="0.25">
      <c r="A214" s="35">
        <v>201</v>
      </c>
      <c r="B214" s="24"/>
      <c r="C214" s="24"/>
      <c r="D214" s="24"/>
      <c r="E214" s="131"/>
      <c r="F214" s="131"/>
      <c r="G214" s="133"/>
      <c r="H214" s="119"/>
      <c r="I214" s="119"/>
      <c r="J214" s="119"/>
    </row>
    <row r="215" spans="1:10" x14ac:dyDescent="0.25">
      <c r="A215" s="35">
        <v>202</v>
      </c>
      <c r="B215" s="24"/>
      <c r="C215" s="24"/>
      <c r="D215" s="24"/>
      <c r="E215" s="131"/>
      <c r="F215" s="131"/>
      <c r="G215" s="133"/>
      <c r="H215" s="119"/>
      <c r="I215" s="119"/>
      <c r="J215" s="119"/>
    </row>
    <row r="216" spans="1:10" x14ac:dyDescent="0.25">
      <c r="A216" s="35">
        <v>203</v>
      </c>
      <c r="B216" s="24"/>
      <c r="C216" s="24"/>
      <c r="D216" s="24"/>
      <c r="E216" s="131"/>
      <c r="F216" s="131"/>
      <c r="G216" s="133"/>
      <c r="H216" s="119"/>
      <c r="I216" s="119"/>
      <c r="J216" s="119"/>
    </row>
    <row r="217" spans="1:10" x14ac:dyDescent="0.25">
      <c r="A217" s="35">
        <v>204</v>
      </c>
      <c r="B217" s="24"/>
      <c r="C217" s="24"/>
      <c r="D217" s="24"/>
      <c r="E217" s="131"/>
      <c r="F217" s="131"/>
      <c r="G217" s="133"/>
      <c r="H217" s="119"/>
      <c r="I217" s="119"/>
      <c r="J217" s="119"/>
    </row>
    <row r="218" spans="1:10" x14ac:dyDescent="0.25">
      <c r="A218" s="35">
        <v>205</v>
      </c>
      <c r="B218" s="24"/>
      <c r="C218" s="24"/>
      <c r="D218" s="24"/>
      <c r="E218" s="131"/>
      <c r="F218" s="131"/>
      <c r="G218" s="133"/>
      <c r="H218" s="119"/>
      <c r="I218" s="119"/>
      <c r="J218" s="119"/>
    </row>
    <row r="219" spans="1:10" x14ac:dyDescent="0.25">
      <c r="A219" s="35">
        <v>206</v>
      </c>
      <c r="B219" s="24"/>
      <c r="C219" s="24"/>
      <c r="D219" s="24"/>
      <c r="E219" s="131"/>
      <c r="F219" s="131"/>
      <c r="G219" s="133"/>
      <c r="H219" s="119"/>
      <c r="I219" s="119"/>
      <c r="J219" s="119"/>
    </row>
    <row r="220" spans="1:10" x14ac:dyDescent="0.25">
      <c r="A220" s="35">
        <v>207</v>
      </c>
      <c r="B220" s="24"/>
      <c r="C220" s="24"/>
      <c r="D220" s="24"/>
      <c r="E220" s="131"/>
      <c r="F220" s="131"/>
      <c r="G220" s="133"/>
      <c r="H220" s="119"/>
      <c r="I220" s="119"/>
      <c r="J220" s="119"/>
    </row>
    <row r="221" spans="1:10" x14ac:dyDescent="0.25">
      <c r="A221" s="35">
        <v>208</v>
      </c>
      <c r="B221" s="24"/>
      <c r="C221" s="24"/>
      <c r="D221" s="24"/>
      <c r="E221" s="131"/>
      <c r="F221" s="131"/>
      <c r="G221" s="133"/>
      <c r="H221" s="119"/>
      <c r="I221" s="119"/>
      <c r="J221" s="119"/>
    </row>
    <row r="222" spans="1:10" x14ac:dyDescent="0.25">
      <c r="A222" s="35">
        <v>209</v>
      </c>
      <c r="B222" s="24"/>
      <c r="C222" s="24"/>
      <c r="D222" s="24"/>
      <c r="E222" s="131"/>
      <c r="F222" s="131"/>
      <c r="G222" s="133"/>
      <c r="H222" s="119"/>
      <c r="I222" s="119"/>
      <c r="J222" s="119"/>
    </row>
    <row r="223" spans="1:10" x14ac:dyDescent="0.25">
      <c r="A223" s="35">
        <v>210</v>
      </c>
      <c r="B223" s="24"/>
      <c r="C223" s="24"/>
      <c r="D223" s="24"/>
      <c r="E223" s="131"/>
      <c r="F223" s="131"/>
      <c r="G223" s="133"/>
      <c r="H223" s="119"/>
      <c r="I223" s="119"/>
      <c r="J223" s="119"/>
    </row>
    <row r="224" spans="1:10" x14ac:dyDescent="0.25">
      <c r="A224" s="35">
        <v>211</v>
      </c>
      <c r="B224" s="24"/>
      <c r="C224" s="24"/>
      <c r="D224" s="24"/>
      <c r="E224" s="131"/>
      <c r="F224" s="131"/>
      <c r="G224" s="133"/>
      <c r="H224" s="119"/>
      <c r="I224" s="119"/>
      <c r="J224" s="119"/>
    </row>
    <row r="225" spans="1:10" x14ac:dyDescent="0.25">
      <c r="A225" s="35">
        <v>212</v>
      </c>
      <c r="B225" s="24"/>
      <c r="C225" s="24"/>
      <c r="D225" s="24"/>
      <c r="E225" s="131"/>
      <c r="F225" s="131"/>
      <c r="G225" s="133"/>
      <c r="H225" s="119"/>
      <c r="I225" s="119"/>
      <c r="J225" s="119"/>
    </row>
    <row r="226" spans="1:10" x14ac:dyDescent="0.25">
      <c r="A226" s="35">
        <v>213</v>
      </c>
      <c r="B226" s="24"/>
      <c r="C226" s="24"/>
      <c r="D226" s="24"/>
      <c r="E226" s="131"/>
      <c r="F226" s="131"/>
      <c r="G226" s="133"/>
      <c r="H226" s="119"/>
      <c r="I226" s="119"/>
      <c r="J226" s="119"/>
    </row>
    <row r="227" spans="1:10" x14ac:dyDescent="0.25">
      <c r="A227" s="35">
        <v>214</v>
      </c>
      <c r="B227" s="24"/>
      <c r="C227" s="24"/>
      <c r="D227" s="24"/>
      <c r="E227" s="131"/>
      <c r="F227" s="131"/>
      <c r="G227" s="133"/>
      <c r="H227" s="119"/>
      <c r="I227" s="119"/>
      <c r="J227" s="119"/>
    </row>
    <row r="228" spans="1:10" x14ac:dyDescent="0.25">
      <c r="A228" s="35">
        <v>215</v>
      </c>
      <c r="B228" s="24"/>
      <c r="C228" s="24"/>
      <c r="D228" s="24"/>
      <c r="E228" s="131"/>
      <c r="F228" s="131"/>
      <c r="G228" s="133"/>
      <c r="H228" s="119"/>
      <c r="I228" s="119"/>
      <c r="J228" s="119"/>
    </row>
    <row r="229" spans="1:10" x14ac:dyDescent="0.25">
      <c r="A229" s="35">
        <v>216</v>
      </c>
      <c r="B229" s="24"/>
      <c r="C229" s="24"/>
      <c r="D229" s="24"/>
      <c r="E229" s="131"/>
      <c r="F229" s="131"/>
      <c r="G229" s="133"/>
      <c r="H229" s="119"/>
      <c r="I229" s="119"/>
      <c r="J229" s="119"/>
    </row>
    <row r="230" spans="1:10" x14ac:dyDescent="0.25">
      <c r="A230" s="35">
        <v>217</v>
      </c>
      <c r="B230" s="24"/>
      <c r="C230" s="24"/>
      <c r="D230" s="24"/>
      <c r="E230" s="131"/>
      <c r="F230" s="131"/>
      <c r="G230" s="133"/>
      <c r="H230" s="119"/>
      <c r="I230" s="119"/>
      <c r="J230" s="119"/>
    </row>
    <row r="231" spans="1:10" x14ac:dyDescent="0.25">
      <c r="A231" s="35">
        <v>218</v>
      </c>
      <c r="B231" s="24"/>
      <c r="C231" s="24"/>
      <c r="D231" s="24"/>
      <c r="E231" s="131"/>
      <c r="F231" s="131"/>
      <c r="G231" s="133"/>
      <c r="H231" s="119"/>
      <c r="I231" s="119"/>
      <c r="J231" s="119"/>
    </row>
    <row r="232" spans="1:10" x14ac:dyDescent="0.25">
      <c r="A232" s="35">
        <v>219</v>
      </c>
      <c r="B232" s="24"/>
      <c r="C232" s="24"/>
      <c r="D232" s="24"/>
      <c r="E232" s="131"/>
      <c r="F232" s="131"/>
      <c r="G232" s="133"/>
      <c r="H232" s="119"/>
      <c r="I232" s="119"/>
      <c r="J232" s="119"/>
    </row>
    <row r="233" spans="1:10" x14ac:dyDescent="0.25">
      <c r="A233" s="35">
        <v>220</v>
      </c>
      <c r="B233" s="24"/>
      <c r="C233" s="24"/>
      <c r="D233" s="24"/>
      <c r="E233" s="131"/>
      <c r="F233" s="131"/>
      <c r="G233" s="133"/>
      <c r="H233" s="119"/>
      <c r="I233" s="119"/>
      <c r="J233" s="119"/>
    </row>
    <row r="234" spans="1:10" x14ac:dyDescent="0.25">
      <c r="A234" s="35">
        <v>221</v>
      </c>
      <c r="B234" s="24"/>
      <c r="C234" s="24"/>
      <c r="D234" s="24"/>
      <c r="E234" s="131"/>
      <c r="F234" s="131"/>
      <c r="G234" s="133"/>
      <c r="H234" s="119"/>
      <c r="I234" s="119"/>
      <c r="J234" s="119"/>
    </row>
    <row r="235" spans="1:10" x14ac:dyDescent="0.25">
      <c r="A235" s="35">
        <v>222</v>
      </c>
      <c r="B235" s="24"/>
      <c r="C235" s="24"/>
      <c r="D235" s="24"/>
      <c r="E235" s="131"/>
      <c r="F235" s="131"/>
      <c r="G235" s="133"/>
      <c r="H235" s="119"/>
      <c r="I235" s="119"/>
      <c r="J235" s="119"/>
    </row>
    <row r="236" spans="1:10" x14ac:dyDescent="0.25">
      <c r="A236" s="35">
        <v>223</v>
      </c>
      <c r="B236" s="24"/>
      <c r="C236" s="24"/>
      <c r="D236" s="24"/>
      <c r="E236" s="131"/>
      <c r="F236" s="131"/>
      <c r="G236" s="133"/>
      <c r="H236" s="119"/>
      <c r="I236" s="119"/>
      <c r="J236" s="119"/>
    </row>
    <row r="237" spans="1:10" x14ac:dyDescent="0.25">
      <c r="A237" s="35">
        <v>224</v>
      </c>
      <c r="B237" s="24"/>
      <c r="C237" s="24"/>
      <c r="D237" s="24"/>
      <c r="E237" s="131"/>
      <c r="F237" s="131"/>
      <c r="G237" s="133"/>
      <c r="H237" s="119"/>
      <c r="I237" s="119"/>
      <c r="J237" s="119"/>
    </row>
    <row r="238" spans="1:10" x14ac:dyDescent="0.25">
      <c r="A238" s="35">
        <v>225</v>
      </c>
      <c r="B238" s="24"/>
      <c r="C238" s="24"/>
      <c r="D238" s="24"/>
      <c r="E238" s="131"/>
      <c r="F238" s="131"/>
      <c r="G238" s="133"/>
      <c r="H238" s="119"/>
      <c r="I238" s="119"/>
      <c r="J238" s="119"/>
    </row>
    <row r="239" spans="1:10" x14ac:dyDescent="0.25">
      <c r="A239" s="35">
        <v>226</v>
      </c>
      <c r="B239" s="24"/>
      <c r="C239" s="24"/>
      <c r="D239" s="24"/>
      <c r="E239" s="131"/>
      <c r="F239" s="131"/>
      <c r="G239" s="133"/>
      <c r="H239" s="119"/>
      <c r="I239" s="119"/>
      <c r="J239" s="119"/>
    </row>
    <row r="240" spans="1:10" x14ac:dyDescent="0.25">
      <c r="A240" s="35">
        <v>227</v>
      </c>
      <c r="B240" s="24"/>
      <c r="C240" s="24"/>
      <c r="D240" s="24"/>
      <c r="E240" s="131"/>
      <c r="F240" s="131"/>
      <c r="G240" s="133"/>
      <c r="H240" s="119"/>
      <c r="I240" s="119"/>
      <c r="J240" s="119"/>
    </row>
    <row r="241" spans="1:10" x14ac:dyDescent="0.25">
      <c r="A241" s="35">
        <v>228</v>
      </c>
      <c r="B241" s="24"/>
      <c r="C241" s="24"/>
      <c r="D241" s="24"/>
      <c r="E241" s="131"/>
      <c r="F241" s="131"/>
      <c r="G241" s="133"/>
      <c r="H241" s="119"/>
      <c r="I241" s="119"/>
      <c r="J241" s="119"/>
    </row>
    <row r="242" spans="1:10" x14ac:dyDescent="0.25">
      <c r="A242" s="35">
        <v>229</v>
      </c>
      <c r="B242" s="24"/>
      <c r="C242" s="24"/>
      <c r="D242" s="24"/>
      <c r="E242" s="131"/>
      <c r="F242" s="131"/>
      <c r="G242" s="133"/>
      <c r="H242" s="119"/>
      <c r="I242" s="119"/>
      <c r="J242" s="119"/>
    </row>
    <row r="243" spans="1:10" x14ac:dyDescent="0.25">
      <c r="A243" s="35">
        <v>230</v>
      </c>
      <c r="B243" s="24"/>
      <c r="C243" s="24"/>
      <c r="D243" s="24"/>
      <c r="E243" s="131"/>
      <c r="F243" s="131"/>
      <c r="G243" s="133"/>
      <c r="H243" s="119"/>
      <c r="I243" s="119"/>
      <c r="J243" s="119"/>
    </row>
    <row r="244" spans="1:10" x14ac:dyDescent="0.25">
      <c r="A244" s="35">
        <v>231</v>
      </c>
      <c r="B244" s="24"/>
      <c r="C244" s="24"/>
      <c r="D244" s="24"/>
      <c r="E244" s="131"/>
      <c r="F244" s="131"/>
      <c r="G244" s="133"/>
      <c r="H244" s="119"/>
      <c r="I244" s="119"/>
      <c r="J244" s="119"/>
    </row>
    <row r="245" spans="1:10" x14ac:dyDescent="0.25">
      <c r="A245" s="35">
        <v>232</v>
      </c>
      <c r="B245" s="24"/>
      <c r="C245" s="24"/>
      <c r="D245" s="24"/>
      <c r="E245" s="131"/>
      <c r="F245" s="131"/>
      <c r="G245" s="133"/>
      <c r="H245" s="119"/>
      <c r="I245" s="119"/>
      <c r="J245" s="119"/>
    </row>
    <row r="246" spans="1:10" x14ac:dyDescent="0.25">
      <c r="A246" s="35">
        <v>233</v>
      </c>
      <c r="B246" s="24"/>
      <c r="C246" s="24"/>
      <c r="D246" s="24"/>
      <c r="E246" s="131"/>
      <c r="F246" s="131"/>
      <c r="G246" s="133"/>
      <c r="H246" s="119"/>
      <c r="I246" s="119"/>
      <c r="J246" s="119"/>
    </row>
    <row r="247" spans="1:10" x14ac:dyDescent="0.25">
      <c r="A247" s="35">
        <v>234</v>
      </c>
      <c r="B247" s="24"/>
      <c r="C247" s="24"/>
      <c r="D247" s="24"/>
      <c r="E247" s="131"/>
      <c r="F247" s="131"/>
      <c r="G247" s="133"/>
      <c r="H247" s="119"/>
      <c r="I247" s="119"/>
      <c r="J247" s="119"/>
    </row>
    <row r="248" spans="1:10" x14ac:dyDescent="0.25">
      <c r="A248" s="35">
        <v>235</v>
      </c>
      <c r="B248" s="24"/>
      <c r="C248" s="24"/>
      <c r="D248" s="24"/>
      <c r="E248" s="131"/>
      <c r="F248" s="131"/>
      <c r="G248" s="133"/>
      <c r="H248" s="119"/>
      <c r="I248" s="119"/>
      <c r="J248" s="119"/>
    </row>
    <row r="249" spans="1:10" x14ac:dyDescent="0.25">
      <c r="A249" s="35">
        <v>236</v>
      </c>
      <c r="B249" s="24"/>
      <c r="C249" s="24"/>
      <c r="D249" s="24"/>
      <c r="E249" s="131"/>
      <c r="F249" s="131"/>
      <c r="G249" s="133"/>
      <c r="H249" s="119"/>
      <c r="I249" s="119"/>
      <c r="J249" s="119"/>
    </row>
    <row r="250" spans="1:10" x14ac:dyDescent="0.25">
      <c r="A250" s="35">
        <v>237</v>
      </c>
      <c r="B250" s="24"/>
      <c r="C250" s="24"/>
      <c r="D250" s="24"/>
      <c r="E250" s="131"/>
      <c r="F250" s="131"/>
      <c r="G250" s="133"/>
      <c r="H250" s="119"/>
      <c r="I250" s="119"/>
      <c r="J250" s="119"/>
    </row>
    <row r="251" spans="1:10" x14ac:dyDescent="0.25">
      <c r="A251" s="35">
        <v>238</v>
      </c>
      <c r="B251" s="24"/>
      <c r="C251" s="24"/>
      <c r="D251" s="24"/>
      <c r="E251" s="131"/>
      <c r="F251" s="131"/>
      <c r="G251" s="133"/>
      <c r="H251" s="119"/>
      <c r="I251" s="119"/>
      <c r="J251" s="119"/>
    </row>
    <row r="252" spans="1:10" x14ac:dyDescent="0.25">
      <c r="A252" s="35">
        <v>239</v>
      </c>
      <c r="B252" s="24"/>
      <c r="C252" s="24"/>
      <c r="D252" s="24"/>
      <c r="E252" s="131"/>
      <c r="F252" s="131"/>
      <c r="G252" s="133"/>
      <c r="H252" s="119"/>
      <c r="I252" s="119"/>
      <c r="J252" s="119"/>
    </row>
    <row r="253" spans="1:10" x14ac:dyDescent="0.25">
      <c r="A253" s="35">
        <v>240</v>
      </c>
      <c r="B253" s="24"/>
      <c r="C253" s="24"/>
      <c r="D253" s="24"/>
      <c r="E253" s="131"/>
      <c r="F253" s="131"/>
      <c r="G253" s="133"/>
      <c r="H253" s="119"/>
      <c r="I253" s="119"/>
      <c r="J253" s="119"/>
    </row>
    <row r="254" spans="1:10" x14ac:dyDescent="0.25">
      <c r="A254" s="35">
        <v>241</v>
      </c>
      <c r="B254" s="24"/>
      <c r="C254" s="24"/>
      <c r="D254" s="24"/>
      <c r="E254" s="131"/>
      <c r="F254" s="131"/>
      <c r="G254" s="133"/>
      <c r="H254" s="119"/>
      <c r="I254" s="119"/>
      <c r="J254" s="119"/>
    </row>
    <row r="255" spans="1:10" x14ac:dyDescent="0.25">
      <c r="A255" s="35">
        <v>242</v>
      </c>
      <c r="B255" s="24"/>
      <c r="C255" s="24"/>
      <c r="D255" s="24"/>
      <c r="E255" s="131"/>
      <c r="F255" s="131"/>
      <c r="G255" s="133"/>
      <c r="H255" s="119"/>
      <c r="I255" s="119"/>
      <c r="J255" s="119"/>
    </row>
    <row r="256" spans="1:10" x14ac:dyDescent="0.25">
      <c r="A256" s="35">
        <v>243</v>
      </c>
      <c r="B256" s="24"/>
      <c r="C256" s="24"/>
      <c r="D256" s="24"/>
      <c r="E256" s="131"/>
      <c r="F256" s="131"/>
      <c r="G256" s="133"/>
      <c r="H256" s="119"/>
      <c r="I256" s="119"/>
      <c r="J256" s="119"/>
    </row>
    <row r="257" spans="1:10" x14ac:dyDescent="0.25">
      <c r="A257" s="35">
        <v>244</v>
      </c>
      <c r="B257" s="24"/>
      <c r="C257" s="24"/>
      <c r="D257" s="24"/>
      <c r="E257" s="131"/>
      <c r="F257" s="131"/>
      <c r="G257" s="133"/>
      <c r="H257" s="119"/>
      <c r="I257" s="119"/>
      <c r="J257" s="119"/>
    </row>
    <row r="258" spans="1:10" x14ac:dyDescent="0.25">
      <c r="A258" s="35">
        <v>245</v>
      </c>
      <c r="B258" s="24"/>
      <c r="C258" s="24"/>
      <c r="D258" s="24"/>
      <c r="E258" s="131"/>
      <c r="F258" s="131"/>
      <c r="G258" s="133"/>
      <c r="H258" s="119"/>
      <c r="I258" s="119"/>
      <c r="J258" s="119"/>
    </row>
    <row r="259" spans="1:10" x14ac:dyDescent="0.25">
      <c r="A259" s="35">
        <v>246</v>
      </c>
      <c r="B259" s="24"/>
      <c r="C259" s="24"/>
      <c r="D259" s="24"/>
      <c r="E259" s="131"/>
      <c r="F259" s="131"/>
      <c r="G259" s="133"/>
      <c r="H259" s="119"/>
      <c r="I259" s="119"/>
      <c r="J259" s="119"/>
    </row>
    <row r="260" spans="1:10" x14ac:dyDescent="0.25">
      <c r="A260" s="35">
        <v>247</v>
      </c>
      <c r="B260" s="24"/>
      <c r="C260" s="24"/>
      <c r="D260" s="24"/>
      <c r="E260" s="131"/>
      <c r="F260" s="131"/>
      <c r="G260" s="133"/>
      <c r="H260" s="119"/>
      <c r="I260" s="119"/>
      <c r="J260" s="119"/>
    </row>
    <row r="261" spans="1:10" x14ac:dyDescent="0.25">
      <c r="A261" s="35">
        <v>248</v>
      </c>
      <c r="B261" s="24"/>
      <c r="C261" s="24"/>
      <c r="D261" s="24"/>
      <c r="E261" s="131"/>
      <c r="F261" s="131"/>
      <c r="G261" s="133"/>
      <c r="H261" s="119"/>
      <c r="I261" s="119"/>
      <c r="J261" s="119"/>
    </row>
    <row r="262" spans="1:10" x14ac:dyDescent="0.25">
      <c r="A262" s="35">
        <v>249</v>
      </c>
      <c r="B262" s="24"/>
      <c r="C262" s="24"/>
      <c r="D262" s="24"/>
      <c r="E262" s="131"/>
      <c r="F262" s="131"/>
      <c r="G262" s="133"/>
      <c r="H262" s="119"/>
      <c r="I262" s="119"/>
      <c r="J262" s="119"/>
    </row>
    <row r="263" spans="1:10" x14ac:dyDescent="0.25">
      <c r="A263" s="35">
        <v>250</v>
      </c>
      <c r="B263" s="24"/>
      <c r="C263" s="24"/>
      <c r="D263" s="24"/>
      <c r="E263" s="131"/>
      <c r="F263" s="131"/>
      <c r="G263" s="133"/>
      <c r="H263" s="119"/>
      <c r="I263" s="119"/>
      <c r="J263" s="119"/>
    </row>
    <row r="264" spans="1:10" x14ac:dyDescent="0.25">
      <c r="A264" s="35">
        <v>251</v>
      </c>
      <c r="B264" s="24"/>
      <c r="C264" s="24"/>
      <c r="D264" s="24"/>
      <c r="E264" s="131"/>
      <c r="F264" s="131"/>
      <c r="G264" s="133"/>
      <c r="H264" s="119"/>
      <c r="I264" s="119"/>
      <c r="J264" s="119"/>
    </row>
    <row r="265" spans="1:10" x14ac:dyDescent="0.25">
      <c r="A265" s="35">
        <v>252</v>
      </c>
      <c r="B265" s="24"/>
      <c r="C265" s="24"/>
      <c r="D265" s="24"/>
      <c r="E265" s="131"/>
      <c r="F265" s="131"/>
      <c r="G265" s="133"/>
      <c r="H265" s="119"/>
      <c r="I265" s="119"/>
      <c r="J265" s="119"/>
    </row>
    <row r="266" spans="1:10" x14ac:dyDescent="0.25">
      <c r="A266" s="35">
        <v>253</v>
      </c>
      <c r="B266" s="24"/>
      <c r="C266" s="24"/>
      <c r="D266" s="24"/>
      <c r="E266" s="131"/>
      <c r="F266" s="131"/>
      <c r="G266" s="133"/>
      <c r="H266" s="119"/>
      <c r="I266" s="119"/>
      <c r="J266" s="119"/>
    </row>
    <row r="267" spans="1:10" x14ac:dyDescent="0.25">
      <c r="A267" s="35">
        <v>254</v>
      </c>
      <c r="B267" s="24"/>
      <c r="C267" s="24"/>
      <c r="D267" s="24"/>
      <c r="E267" s="131"/>
      <c r="F267" s="131"/>
      <c r="G267" s="133"/>
      <c r="H267" s="119"/>
      <c r="I267" s="119"/>
      <c r="J267" s="119"/>
    </row>
    <row r="268" spans="1:10" x14ac:dyDescent="0.25">
      <c r="A268" s="35">
        <v>255</v>
      </c>
      <c r="B268" s="24"/>
      <c r="C268" s="24"/>
      <c r="D268" s="24"/>
      <c r="E268" s="131"/>
      <c r="F268" s="131"/>
      <c r="G268" s="133"/>
      <c r="H268" s="119"/>
      <c r="I268" s="119"/>
      <c r="J268" s="119"/>
    </row>
  </sheetData>
  <sheetProtection algorithmName="SHA-512" hashValue="pNAAlPaHUaj8sNpZw8DtKwP5VX51x625juRVTQgVB7Y6aKczg7TALcpFMe5L4SD2hSdaSV+zWItdodixatvlaw==" saltValue="FZG2gMRBnXXjVrJ6AZAAbA==" spinCount="100000" sheet="1" selectLockedCells="1" autoFilter="0"/>
  <autoFilter ref="A13:I173"/>
  <mergeCells count="3">
    <mergeCell ref="F1:J1"/>
    <mergeCell ref="A11:J11"/>
    <mergeCell ref="A1:E1"/>
  </mergeCells>
  <conditionalFormatting sqref="E9">
    <cfRule type="cellIs" priority="3" operator="equal">
      <formula>0</formula>
    </cfRule>
    <cfRule type="expression" dxfId="5" priority="4">
      <formula>$E$9&lt;$E$7</formula>
    </cfRule>
    <cfRule type="expression" dxfId="4" priority="5">
      <formula>$E$9&gt;$E$7</formula>
    </cfRule>
    <cfRule type="expression" dxfId="3" priority="6">
      <formula>$E$9=$E$7</formula>
    </cfRule>
  </conditionalFormatting>
  <conditionalFormatting sqref="E3:G3">
    <cfRule type="cellIs" dxfId="2" priority="7" operator="equal">
      <formula>0</formula>
    </cfRule>
  </conditionalFormatting>
  <conditionalFormatting sqref="E5:H5">
    <cfRule type="cellIs" dxfId="1" priority="2" operator="equal">
      <formula>0</formula>
    </cfRule>
  </conditionalFormatting>
  <dataValidations count="2">
    <dataValidation type="list" allowBlank="1" showInputMessage="1" showErrorMessage="1" sqref="F14:F268">
      <formula1>INDIRECT(E14)</formula1>
    </dataValidation>
    <dataValidation type="list" allowBlank="1" showInputMessage="1" showErrorMessage="1" sqref="E14:E268">
      <formula1>VRSTA_TROŠKA</formula1>
    </dataValidation>
  </dataValidations>
  <pageMargins left="0.7" right="0.7" top="0.75" bottom="0.75" header="0.3" footer="0.3"/>
  <pageSetup paperSize="9" scale="61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D3071A6-7695-4F66-9108-285492D3BE09}">
            <xm:f>'Podaci o korisniku'!$D$43:$E$43=""</xm:f>
            <x14:dxf>
              <font>
                <color theme="0"/>
              </font>
            </x14:dxf>
          </x14:cfRule>
          <xm:sqref>H7:I7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202129903F04CB4C3F08315930ADC" ma:contentTypeVersion="14" ma:contentTypeDescription="Create a new document." ma:contentTypeScope="" ma:versionID="ad1c28a576b85513feb4c5854b57d5c2">
  <xsd:schema xmlns:xsd="http://www.w3.org/2001/XMLSchema" xmlns:xs="http://www.w3.org/2001/XMLSchema" xmlns:p="http://schemas.microsoft.com/office/2006/metadata/properties" xmlns:ns3="c17610f2-8136-4e82-be68-1b3c07c129b6" xmlns:ns4="17e65fa0-cc17-42c9-8d8b-5bd74beb9a08" targetNamespace="http://schemas.microsoft.com/office/2006/metadata/properties" ma:root="true" ma:fieldsID="17e200bf45a4095f7c8dab92c9dc8816" ns3:_="" ns4:_="">
    <xsd:import namespace="c17610f2-8136-4e82-be68-1b3c07c129b6"/>
    <xsd:import namespace="17e65fa0-cc17-42c9-8d8b-5bd74beb9a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610f2-8136-4e82-be68-1b3c07c12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65fa0-cc17-42c9-8d8b-5bd74beb9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7610f2-8136-4e82-be68-1b3c07c129b6" xsi:nil="true"/>
  </documentManagement>
</p:properties>
</file>

<file path=customXml/itemProps1.xml><?xml version="1.0" encoding="utf-8"?>
<ds:datastoreItem xmlns:ds="http://schemas.openxmlformats.org/officeDocument/2006/customXml" ds:itemID="{D62C588C-47EA-4262-ACBF-BEBCC1BFB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ABBBE-24F4-4FEE-BF49-12B60EEFE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610f2-8136-4e82-be68-1b3c07c129b6"/>
    <ds:schemaRef ds:uri="17e65fa0-cc17-42c9-8d8b-5bd74beb9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021276-5F7E-4FB0-B7E7-299F55184953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7e65fa0-cc17-42c9-8d8b-5bd74beb9a08"/>
    <ds:schemaRef ds:uri="c17610f2-8136-4e82-be68-1b3c07c129b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TROŠKOVI</vt:lpstr>
      <vt:lpstr>UPUTE</vt:lpstr>
      <vt:lpstr>Podaci o korisniku</vt:lpstr>
      <vt:lpstr>ODOBRENI Obrazac proračuna</vt:lpstr>
      <vt:lpstr>POPIS RAČUNA</vt:lpstr>
      <vt:lpstr>EDUKATIVNE_AKTIVNOSTI</vt:lpstr>
      <vt:lpstr>KOTIZACIJE_NAJAM_PROSTORA_OSIGURANJE_SPORTAŠA_ORGANIZACIJA_SLUŽBENE_ODORE</vt:lpstr>
      <vt:lpstr>OSIGURANJE_MEDICINSKE_SLUŽBE_ZDRAVSTVENA_ZAŠTITA_ANTIDOPING_DIPLOME_PLAKETE_PEHARI_MEDALJE</vt:lpstr>
      <vt:lpstr>OSTALI_TROŠKOVI</vt:lpstr>
      <vt:lpstr>PRIJEVOZ_sportaša_timova_delagata_i_volontera</vt:lpstr>
      <vt:lpstr>SMJEŠTAJ_I_PREHRANA_sportaša_i_stručnih_timova</vt:lpstr>
      <vt:lpstr>SMJEŠTAJ_I_PREHRANA_sudaca_i_delegata</vt:lpstr>
      <vt:lpstr>SMJEŠTAJ_I_PREHRANA_volontera</vt:lpstr>
      <vt:lpstr>SPORTSKA_OPREMA_SPORTSKI_REKVIZITI_OSTALA_OPREMA_SANACIJA_I_ADAPTACIJA_SPORTSKE_INFRASTRUKTURE</vt:lpstr>
      <vt:lpstr>TROŠKOVI_PROMIDŽBE_I_OGLAŠAVANJA</vt:lpstr>
      <vt:lpstr>VRSTA_TROŠKA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Kristijan.Slacanac@mints.hr</dc:creator>
  <cp:lastModifiedBy>Olja Jurlina</cp:lastModifiedBy>
  <cp:lastPrinted>2025-09-02T13:30:21Z</cp:lastPrinted>
  <dcterms:created xsi:type="dcterms:W3CDTF">2017-11-27T12:31:54Z</dcterms:created>
  <dcterms:modified xsi:type="dcterms:W3CDTF">2026-03-16T12:37:09Z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0x010100793202129903F04CB4C3F08315930ADC</vt:lpwstr>
  </property>
</Properties>
</file>